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BE36" i="9"/>
  <c r="AM36" i="9"/>
  <c r="U36" i="9"/>
  <c r="C36" i="9"/>
  <c r="BE35" i="9"/>
  <c r="AM35" i="9"/>
  <c r="U35" i="9"/>
  <c r="C35" i="9"/>
  <c r="CO34" i="9"/>
  <c r="CO35" i="9" s="1"/>
  <c r="CO36" i="9" s="1"/>
  <c r="CO37" i="9" s="1"/>
  <c r="CO38" i="9" s="1"/>
  <c r="CO39" i="9" s="1"/>
  <c r="CO40" i="9" s="1"/>
  <c r="BW34" i="9"/>
  <c r="BW35" i="9" s="1"/>
  <c r="BW36" i="9" s="1"/>
  <c r="BW37" i="9" s="1"/>
  <c r="BW38" i="9" s="1"/>
  <c r="BW39" i="9" s="1"/>
  <c r="BW40" i="9" s="1"/>
  <c r="BW41" i="9" s="1"/>
  <c r="BW42" i="9" s="1"/>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<sst xmlns="http://schemas.openxmlformats.org/spreadsheetml/2006/main" count="965" uniqueCount="554">
  <si>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</si>
  <si>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</si>
  <si>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</si>
  <si>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</si>
  <si>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</si>
  <si>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</si>
  <si>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</si>
  <si>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</si>
  <si>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</si>
  <si>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</si>
  <si>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</si>
  <si>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</si>
  <si>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</si>
  <si>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</si>
  <si>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</si>
  <si>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</si>
  <si>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</si>
  <si>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</si>
  <si>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</si>
  <si>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</si>
  <si>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</si>
  <si>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</si>
  <si>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</si>
  <si>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</si>
  <si>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</si>
  <si>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</si>
  <si>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</si>
  <si>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</si>
  <si>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</si>
  <si>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</si>
  <si>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</si>
  <si>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</si>
  <si>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</si>
  <si>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</si>
  <si>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</si>
  <si>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</si>
  <si>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</si>
  <si>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</si>
  <si>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</si>
  <si>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</si>
  <si>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</si>
  <si>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</si>
  <si>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</si>
  <si>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</si>
  <si>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</si>
  <si>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</si>
  <si>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</si>
  <si>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</si>
  <si>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</si>
  <si>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</si>
  <si>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</si>
  <si>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</si>
  <si>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</si>
  <si>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</si>
  <si>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</si>
  <si>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</si>
  <si>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</si>
  <si>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</si>
  <si>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</si>
  <si>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</si>
  <si>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</si>
  <si>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</si>
  <si>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</si>
  <si>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</si>
  <si>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</si>
  <si>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</si>
  <si>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</si>
  <si>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</si>
  <si>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</si>
  <si>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</si>
  <si>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</si>
  <si>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</si>
  <si>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</si>
  <si>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</si>
  <si>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</si>
  <si>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</si>
  <si>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</si>
  <si>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</si>
  <si>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</si>
  <si>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</si>
  <si>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</si>
  <si>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</si>
  <si>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</si>
  <si>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</si>
  <si>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</si>
  <si>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</si>
  <si>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</si>
  <si>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</si>
  <si>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</si>
  <si>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</si>
  <si>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</si>
  <si>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</si>
  <si>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</si>
  <si>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</si>
  <si>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</si>
  <si>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</si>
  <si>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</si>
  <si>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</si>
  <si>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</si>
  <si>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</si>
  <si>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</si>
  <si>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</si>
  <si>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</si>
  <si>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</si>
  <si>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</si>
  <si>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</si>
  <si>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</si>
  <si>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</si>
  <si>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</si>
  <si>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</si>
  <si>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</si>
  <si>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</si>
  <si>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</si>
  <si>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</si>
  <si>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</si>
  <si>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</si>
  <si>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</si>
  <si>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</si>
  <si>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</si>
  <si>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</si>
  <si>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</si>
  <si>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</si>
  <si>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</si>
  <si>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</si>
  <si>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</si>
  <si>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</si>
  <si>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</si>
  <si>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</si>
  <si>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</si>
  <si>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</si>
  <si>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</si>
  <si>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</si>
  <si>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</si>
  <si>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</si>
  <si>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</si>
  <si>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</si>
  <si>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</si>
  <si>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</si>
  <si>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</si>
  <si>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</si>
  <si>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</si>
  <si>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</si>
  <si>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</si>
  <si>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</si>
  <si>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</si>
  <si>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</si>
  <si>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</si>
  <si>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</si>
  <si>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</si>
  <si>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</si>
  <si>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</si>
  <si>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</si>
  <si>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</si>
  <si>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</si>
  <si>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</si>
  <si>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</si>
  <si>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</si>
  <si>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</si>
  <si>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</si>
  <si>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</si>
  <si>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</si>
  <si>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</si>
  <si>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</si>
  <si>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</si>
  <si>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</si>
  <si>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</si>
  <si>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</si>
  <si>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</si>
  <si>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</si>
  <si>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</si>
  <si>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</si>
  <si>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</si>
  <si>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</si>
  <si>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</si>
  <si>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</si>
  <si>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</si>
  <si>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</si>
  <si>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</si>
  <si>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</si>
  <si>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</si>
  <si>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</si>
  <si>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</si>
  <si>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</si>
  <si>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</si>
  <si>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</si>
  <si>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</si>
  <si>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</si>
  <si>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</si>
  <si>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</si>
  <si>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</si>
  <si>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</si>
  <si>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</si>
  <si>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</si>
  <si>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</si>
  <si>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</si>
  <si>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滋賀県甲賀市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</si>
  <si>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</si>
  <si>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</si>
  <si>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</si>
  <si>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</si>
  <si>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</si>
  <si>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</si>
  <si>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</si>
  <si>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</si>
  <si>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</si>
  <si>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</si>
  <si>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</si>
  <si>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</si>
  <si>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</si>
  <si>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</si>
  <si>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</si>
  <si>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</si>
  <si>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</si>
  <si>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</si>
  <si>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</si>
  <si>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</si>
  <si>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</si>
  <si>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</si>
  <si>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</si>
  <si>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</si>
  <si>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</si>
  <si>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</si>
  <si>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</si>
  <si>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</si>
  <si>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</si>
  <si>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</si>
  <si>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</si>
  <si>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</si>
  <si>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</si>
  <si>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</si>
  <si>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</si>
  <si>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</si>
  <si>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</si>
  <si>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</si>
  <si>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</si>
  <si>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</si>
  <si>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</si>
  <si>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</si>
  <si>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</si>
  <si>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</si>
  <si>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</si>
  <si>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</si>
  <si>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</si>
  <si>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</si>
  <si>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</si>
  <si>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</si>
  <si>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</si>
  <si>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</si>
  <si>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</si>
  <si>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</si>
  <si>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</si>
  <si>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</si>
  <si>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</si>
  <si>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</si>
  <si>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</si>
  <si>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</si>
  <si>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</si>
  <si>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</si>
  <si>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</si>
  <si>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</si>
  <si>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</si>
  <si>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</si>
  <si>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</si>
  <si>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</si>
  <si>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</si>
  <si>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</si>
  <si>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</si>
  <si>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</si>
  <si>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</si>
  <si>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</si>
  <si>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</si>
  <si>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</si>
  <si>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</si>
  <si>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</si>
  <si>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</si>
  <si>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</si>
  <si>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</si>
  <si>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</si>
  <si>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</si>
  <si>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</si>
  <si>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</si>
  <si>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</si>
  <si>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</si>
  <si>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</si>
  <si>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</si>
  <si>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</si>
  <si>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</si>
  <si>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</si>
  <si>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</si>
  <si>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</si>
  <si>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</si>
  <si>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</si>
  <si>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</si>
  <si>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</si>
  <si>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</si>
  <si>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</si>
  <si>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</si>
  <si>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</si>
  <si>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</si>
  <si>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</si>
  <si>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</si>
  <si>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</si>
  <si>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</si>
  <si>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</si>
  <si>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</si>
  <si>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</si>
  <si>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</si>
  <si>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</si>
  <si>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</si>
  <si>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</si>
  <si>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</si>
  <si>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</si>
  <si>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</si>
  <si>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</si>
  <si>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</si>
  <si>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</si>
  <si>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</si>
  <si>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</si>
  <si>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</si>
  <si>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</si>
  <si>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</si>
  <si>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</si>
  <si>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</si>
  <si>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</si>
  <si>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</si>
  <si>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</si>
  <si>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</si>
  <si>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</si>
  <si>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</si>
  <si>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</si>
  <si>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</si>
  <si>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</si>
  <si>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</si>
  <si>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</si>
  <si>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</si>
  <si>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</si>
  <si>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</si>
  <si>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</si>
  <si>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</si>
  <si>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</si>
  <si>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</si>
  <si>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</si>
  <si>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</si>
  <si>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</si>
  <si>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</si>
  <si>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</si>
  <si>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滋賀県甲賀市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</si>
  <si>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</si>
  <si>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</si>
  <si>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</si>
  <si>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</si>
  <si>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</si>
  <si>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</si>
  <si>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</si>
  <si>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</si>
  <si>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</si>
  <si>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</si>
  <si>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</si>
  <si>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</si>
  <si>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</si>
  <si>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</si>
  <si>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</si>
  <si>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</si>
  <si>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</si>
  <si>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</si>
  <si>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</si>
  <si>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</si>
  <si>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</si>
  <si>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</si>
  <si>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</si>
  <si>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</si>
  <si>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</si>
  <si>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</si>
  <si>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</si>
  <si>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</si>
  <si>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</si>
  <si>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</si>
  <si>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</si>
  <si>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</si>
  <si>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</si>
  <si>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</si>
  <si>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</si>
  <si>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</si>
  <si>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</si>
  <si>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</si>
  <si>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</si>
  <si>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</si>
  <si>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</si>
  <si>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</si>
  <si>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</si>
  <si>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</si>
  <si>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</si>
  <si>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</si>
  <si>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</si>
  <si>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</si>
  <si>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</si>
  <si>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</si>
  <si>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</si>
  <si>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</si>
  <si>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</si>
  <si>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</si>
  <si>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</si>
  <si>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</si>
  <si>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</si>
  <si>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</si>
  <si>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</si>
  <si>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</si>
  <si>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</si>
  <si>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</si>
  <si>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</si>
  <si>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</si>
  <si>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</si>
  <si>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</si>
  <si>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</si>
  <si>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</si>
  <si>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</si>
  <si>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</si>
  <si>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</si>
  <si>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</si>
  <si>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</si>
  <si>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</si>
  <si>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</si>
  <si>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</si>
  <si>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</si>
  <si>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</si>
  <si>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</si>
  <si>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</si>
  <si>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</si>
  <si>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</si>
  <si>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</si>
  <si>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</si>
  <si>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</si>
  <si>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</si>
  <si>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</si>
  <si>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</si>
  <si>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</si>
  <si>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</si>
  <si>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</si>
  <si>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</si>
  <si>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</si>
  <si>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</si>
  <si>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</si>
  <si>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</si>
  <si>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</si>
  <si>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</si>
  <si>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</si>
  <si>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</si>
  <si>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</si>
  <si>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</si>
  <si>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</si>
  <si>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</si>
  <si>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</si>
  <si>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</si>
  <si>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</si>
  <si>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</si>
  <si>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</si>
  <si>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</si>
  <si>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</si>
  <si>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</si>
  <si>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</si>
  <si>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</si>
  <si>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</si>
  <si>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</si>
  <si>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</si>
  <si>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</si>
  <si>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</si>
  <si>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</si>
  <si>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</si>
  <si>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</si>
  <si>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</si>
  <si>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</si>
  <si>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</si>
  <si>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</si>
  <si>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</si>
  <si>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</si>
  <si>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</si>
  <si>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</si>
  <si>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</si>
  <si>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</si>
  <si>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</si>
  <si>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</si>
  <si>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</si>
  <si>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</si>
  <si>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</si>
  <si>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</si>
  <si>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</si>
  <si>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</si>
  <si>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</si>
  <si>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</si>
  <si>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</si>
  <si>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</si>
  <si>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</si>
  <si>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</si>
  <si>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</si>
  <si>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</si>
  <si>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</si>
  <si>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</si>
  <si>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</si>
  <si>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</si>
  <si>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</si>
  <si>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</si>
  <si>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</si>
  <si>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</si>
  <si>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</si>
  <si>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</si>
  <si>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</si>
  <si>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</si>
  <si>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</si>
  <si>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</si>
  <si>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</si>
  <si>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</si>
  <si>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</si>
  <si>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</si>
  <si>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</si>
  <si>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</si>
  <si>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</si>
  <si>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</si>
  <si>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</si>
  <si>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</si>
  <si>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</si>
  <si>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</si>
  <si>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</si>
  <si>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</si>
  <si>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</si>
  <si>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</si>
  <si>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</si>
  <si>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国民健康保険特別会計</t>
  </si>
  <si>
    <t>一般会計</t>
  </si>
  <si>
    <t>病院事業会計</t>
  </si>
  <si>
    <t>介護老人保健施設事業会計</t>
  </si>
  <si>
    <t>診療所事業会計</t>
  </si>
  <si>
    <t>公共下水道事業特別会計</t>
  </si>
  <si>
    <t>後期高齢者医療特別会計</t>
  </si>
  <si>
    <t>その他会計（赤字）</t>
  </si>
  <si>
    <t>その他会計（黒字）</t>
  </si>
  <si>
    <t>-</t>
    <phoneticPr fontId="2"/>
  </si>
  <si>
    <t>-</t>
    <phoneticPr fontId="2"/>
  </si>
  <si>
    <t>-</t>
    <phoneticPr fontId="2"/>
  </si>
  <si>
    <t>甲賀広域行政組合</t>
    <rPh sb="0" eb="2">
      <t>コウカ</t>
    </rPh>
    <rPh sb="2" eb="4">
      <t>コウイキ</t>
    </rPh>
    <rPh sb="4" eb="6">
      <t>ギョウセイ</t>
    </rPh>
    <rPh sb="6" eb="8">
      <t>クミアイ</t>
    </rPh>
    <phoneticPr fontId="2"/>
  </si>
  <si>
    <t>公立甲賀病院（一般会計）</t>
    <rPh sb="0" eb="2">
      <t>コウリツ</t>
    </rPh>
    <rPh sb="2" eb="4">
      <t>コウカ</t>
    </rPh>
    <rPh sb="4" eb="6">
      <t>ビョウイン</t>
    </rPh>
    <rPh sb="7" eb="9">
      <t>イッパン</t>
    </rPh>
    <rPh sb="9" eb="11">
      <t>カイケイ</t>
    </rPh>
    <phoneticPr fontId="2"/>
  </si>
  <si>
    <t>公立甲賀病院（病院事業会計）</t>
    <rPh sb="0" eb="2">
      <t>コウリツ</t>
    </rPh>
    <rPh sb="2" eb="4">
      <t>コウカ</t>
    </rPh>
    <rPh sb="4" eb="6">
      <t>ビョウイン</t>
    </rPh>
    <rPh sb="7" eb="9">
      <t>ビョウイン</t>
    </rPh>
    <rPh sb="9" eb="11">
      <t>ジギョウ</t>
    </rPh>
    <rPh sb="11" eb="13">
      <t>カイケイ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</si>
  <si>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</si>
  <si>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滋賀県市町村職員研修センター</t>
    <rPh sb="0" eb="3">
      <t>シガケン</t>
    </rPh>
    <rPh sb="3" eb="5">
      <t>シチョウ</t>
    </rPh>
    <rPh sb="5" eb="6">
      <t>ソン</t>
    </rPh>
    <rPh sb="6" eb="8">
      <t>ショクイン</t>
    </rPh>
    <rPh sb="8" eb="10">
      <t>ケンシュウ</t>
    </rPh>
    <phoneticPr fontId="2"/>
  </si>
  <si>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</si>
  <si>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</si>
  <si>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</si>
  <si>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滋賀県市町村議会議員公務災害補償等組合</t>
    <rPh sb="0" eb="3">
      <t>シガケン</t>
    </rPh>
    <rPh sb="3" eb="5">
      <t>シチョウ</t>
    </rPh>
    <rPh sb="5" eb="6">
      <t>ソン</t>
    </rPh>
    <rPh sb="6" eb="8">
      <t>ギカイ</t>
    </rPh>
    <rPh sb="8" eb="10">
      <t>ギイン</t>
    </rPh>
    <rPh sb="10" eb="12">
      <t>コウム</t>
    </rPh>
    <rPh sb="12" eb="14">
      <t>サイガイ</t>
    </rPh>
    <rPh sb="14" eb="16">
      <t>ホショウ</t>
    </rPh>
    <rPh sb="16" eb="17">
      <t>トウ</t>
    </rPh>
    <rPh sb="17" eb="19">
      <t>クミアイ</t>
    </rPh>
    <phoneticPr fontId="2"/>
  </si>
  <si>
    <t>信楽高原鐵道㈱</t>
    <rPh sb="0" eb="2">
      <t>シガラキ</t>
    </rPh>
    <rPh sb="2" eb="4">
      <t>コウゲン</t>
    </rPh>
    <rPh sb="4" eb="6">
      <t>テツドウ</t>
    </rPh>
    <phoneticPr fontId="2"/>
  </si>
  <si>
    <t>㈱道の駅あいの土山</t>
    <rPh sb="1" eb="2">
      <t>ミチ</t>
    </rPh>
    <rPh sb="3" eb="4">
      <t>エキ</t>
    </rPh>
    <rPh sb="7" eb="9">
      <t>ツチヤマ</t>
    </rPh>
    <phoneticPr fontId="2"/>
  </si>
  <si>
    <t>㈱土山町緑のふるさと振興会</t>
    <rPh sb="1" eb="3">
      <t>ツチヤマ</t>
    </rPh>
    <rPh sb="3" eb="4">
      <t>チョウ</t>
    </rPh>
    <rPh sb="4" eb="5">
      <t>ミドリ</t>
    </rPh>
    <rPh sb="10" eb="13">
      <t>シンコウカイ</t>
    </rPh>
    <phoneticPr fontId="2"/>
  </si>
  <si>
    <t>㈱グリーンサポートこうか</t>
  </si>
  <si>
    <t>(財)あいの土山文化体育振興会</t>
    <rPh sb="1" eb="2">
      <t>ザイ</t>
    </rPh>
    <rPh sb="6" eb="8">
      <t>ツチヤマ</t>
    </rPh>
    <rPh sb="8" eb="10">
      <t>ブンカ</t>
    </rPh>
    <rPh sb="10" eb="12">
      <t>タイイク</t>
    </rPh>
    <rPh sb="12" eb="15">
      <t>シンコウカイ</t>
    </rPh>
    <phoneticPr fontId="2"/>
  </si>
  <si>
    <t>(財)甲賀創建文化振興事業団</t>
    <rPh sb="1" eb="2">
      <t>ザイ</t>
    </rPh>
    <rPh sb="3" eb="5">
      <t>コウカ</t>
    </rPh>
    <rPh sb="5" eb="7">
      <t>ソウケン</t>
    </rPh>
    <rPh sb="7" eb="9">
      <t>ブンカ</t>
    </rPh>
    <rPh sb="9" eb="11">
      <t>シンコウ</t>
    </rPh>
    <rPh sb="11" eb="14">
      <t>ジギョウダン</t>
    </rPh>
    <phoneticPr fontId="2"/>
  </si>
  <si>
    <t>㈱あいコムこうか</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</si>
</sst>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27778</c:v>
                </c:pt>
                <c:pt idx="1">
                  <c:v>30212</c:v>
                </c:pt>
                <c:pt idx="2">
                  <c:v>38029</c:v>
                </c:pt>
                <c:pt idx="3">
                  <c:v>39906</c:v>
                </c:pt>
                <c:pt idx="4">
                  <c:v>35344</c:v>
                </c:pt>
              </c:numCache>
            </c:numRef>
          </c:val>
          <c:smooth val="0"/>
        </c:ser>
        <c:dLbls>
          <c:showLegendKey val="0"/>
          <c:showVal val="0"/>
          <c:showCatName val="0"/>
          <c:showSerName val="0"/>
          <c:showPercent val="0"/>
          <c:showBubbleSize val="0"/>
        </c:dLbls>
        <c:marker val="1"/>
        <c:smooth val="0"/>
        <c:axId val="98699904"/>
        <c:axId val="98702080"/>
      </c:lineChart>
      <c:catAx>
        <c:axId val="98699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02080"/>
        <c:crosses val="autoZero"/>
        <c:auto val="1"/>
        <c:lblAlgn val="ctr"/>
        <c:lblOffset val="100"/>
        <c:tickLblSkip val="1"/>
        <c:tickMarkSkip val="1"/>
        <c:noMultiLvlLbl val="0"/>
      </c:catAx>
      <c:valAx>
        <c:axId val="987020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9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2.39</c:v>
                </c:pt>
                <c:pt idx="1">
                  <c:v>2.58</c:v>
                </c:pt>
                <c:pt idx="2">
                  <c:v>2.91</c:v>
                </c:pt>
                <c:pt idx="3">
                  <c:v>2.68</c:v>
                </c:pt>
                <c:pt idx="4">
                  <c:v>3.07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9.64</c:v>
                </c:pt>
                <c:pt idx="1">
                  <c:v>11.6</c:v>
                </c:pt>
                <c:pt idx="2">
                  <c:v>11.93</c:v>
                </c:pt>
                <c:pt idx="3">
                  <c:v>13.82</c:v>
                </c:pt>
                <c:pt idx="4">
                  <c:v>12.4</c:v>
                </c:pt>
              </c:numCache>
            </c:numRef>
          </c:val>
        </c:ser>
        <c:dLbls>
          <c:showLegendKey val="0"/>
          <c:showVal val="0"/>
          <c:showCatName val="0"/>
          <c:showSerName val="0"/>
          <c:showPercent val="0"/>
          <c:showBubbleSize val="0"/>
        </c:dLbls>
        <c:gapWidth val="250"/>
        <c:overlap val="100"/>
        <c:axId val="110856064"/>
        <c:axId val="11085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3.99</c:v>
                </c:pt>
                <c:pt idx="1">
                  <c:v>3.67</c:v>
                </c:pt>
                <c:pt idx="2">
                  <c:v>2.71</c:v>
                </c:pt>
                <c:pt idx="3">
                  <c:v>3.4</c:v>
                </c:pt>
                <c:pt idx="4">
                  <c:v>0.47</c:v>
                </c:pt>
              </c:numCache>
            </c:numRef>
          </c:val>
          <c:smooth val="0"/>
        </c:ser>
        <c:dLbls>
          <c:showLegendKey val="0"/>
          <c:showVal val="0"/>
          <c:showCatName val="0"/>
          <c:showSerName val="0"/>
          <c:showPercent val="0"/>
          <c:showBubbleSize val="0"/>
        </c:dLbls>
        <c:marker val="1"/>
        <c:smooth val="0"/>
        <c:axId val="110856064"/>
        <c:axId val="110858240"/>
      </c:lineChart>
      <c:catAx>
        <c:axId val="1108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58240"/>
        <c:crosses val="autoZero"/>
        <c:auto val="1"/>
        <c:lblAlgn val="ctr"/>
        <c:lblOffset val="100"/>
        <c:tickLblSkip val="1"/>
        <c:tickMarkSkip val="1"/>
        <c:noMultiLvlLbl val="0"/>
      </c:catAx>
      <c:valAx>
        <c:axId val="11085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0.41</c:v>
                </c:pt>
                <c:pt idx="2">
                  <c:v>#N/A</c:v>
                </c:pt>
                <c:pt idx="3">
                  <c:v>1.18</c:v>
                </c:pt>
                <c:pt idx="4">
                  <c:v>#N/A</c:v>
                </c:pt>
                <c:pt idx="5">
                  <c:v>0.63</c:v>
                </c:pt>
                <c:pt idx="6">
                  <c:v>#N/A</c:v>
                </c:pt>
                <c:pt idx="7">
                  <c:v>0.66</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0.05</c:v>
                </c:pt>
                <c:pt idx="4">
                  <c:v>#N/A</c:v>
                </c:pt>
                <c:pt idx="5">
                  <c:v>0.12</c:v>
                </c:pt>
                <c:pt idx="6">
                  <c:v>#N/A</c:v>
                </c:pt>
                <c:pt idx="7">
                  <c:v>0.05</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0.12</c:v>
                </c:pt>
                <c:pt idx="4">
                  <c:v>#N/A</c:v>
                </c:pt>
                <c:pt idx="5">
                  <c:v>0.13</c:v>
                </c:pt>
                <c:pt idx="6">
                  <c:v>#N/A</c:v>
                </c:pt>
                <c:pt idx="7">
                  <c:v>0.21</c:v>
                </c:pt>
                <c:pt idx="8">
                  <c:v>#N/A</c:v>
                </c:pt>
                <c:pt idx="9">
                  <c:v>0.12</c:v>
                </c:pt>
              </c:numCache>
            </c:numRef>
          </c:val>
        </c:ser>
        <c:ser>
          <c:idx val="4"/>
          <c:order val="4"/>
          <c:tx>
            <c:strRef>
              <c:f>データシート!$A$31</c:f>
              <c:strCache>
                <c:ptCount val="1"/>
                <c:pt idx="0">
                  <c:v>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#N/A</c:v>
                </c:pt>
                <c:pt idx="5">
                  <c:v>0.24</c:v>
                </c:pt>
                <c:pt idx="6">
                  <c:v>#N/A</c:v>
                </c:pt>
                <c:pt idx="7">
                  <c:v>0.34</c:v>
                </c:pt>
                <c:pt idx="8">
                  <c:v>#N/A</c:v>
                </c:pt>
                <c:pt idx="9">
                  <c:v>0.43</c:v>
                </c:pt>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0.18</c:v>
                </c:pt>
                <c:pt idx="6">
                  <c:v>#N/A</c:v>
                </c:pt>
                <c:pt idx="7">
                  <c:v>0.37</c:v>
                </c:pt>
                <c:pt idx="8">
                  <c:v>#N/A</c:v>
                </c:pt>
                <c:pt idx="9">
                  <c:v>0.53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2.65</c:v>
                </c:pt>
                <c:pt idx="2">
                  <c:v>#N/A</c:v>
                </c:pt>
                <c:pt idx="3">
                  <c:v>2.2000000000000002</c:v>
                </c:pt>
                <c:pt idx="4">
                  <c:v>#N/A</c:v>
                </c:pt>
                <c:pt idx="5">
                  <c:v>1.9</c:v>
                </c:pt>
                <c:pt idx="6">
                  <c:v>#N/A</c:v>
                </c:pt>
                <c:pt idx="7">
                  <c:v>1.88</c:v>
                </c:pt>
                <c:pt idx="8">
                  <c:v>#N/A</c:v>
                </c:pt>
                <c:pt idx="9">
                  <c:v>1.72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2.37</c:v>
                </c:pt>
                <c:pt idx="2">
                  <c:v>#N/A</c:v>
                </c:pt>
                <c:pt idx="3">
                  <c:v>2.4500000000000002</c:v>
                </c:pt>
                <c:pt idx="4">
                  <c:v>#N/A</c:v>
                </c:pt>
                <c:pt idx="5">
                  <c:v>2.57</c:v>
                </c:pt>
                <c:pt idx="6">
                  <c:v>#N/A</c:v>
                </c:pt>
                <c:pt idx="7">
                  <c:v>2.56</c:v>
                </c:pt>
                <c:pt idx="8">
                  <c:v>#N/A</c:v>
                </c:pt>
                <c:pt idx="9">
                  <c:v>3.06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2.76</c:v>
                </c:pt>
                <c:pt idx="2">
                  <c:v>#N/A</c:v>
                </c:pt>
                <c:pt idx="3">
                  <c:v>2.69</c:v>
                </c:pt>
                <c:pt idx="4">
                  <c:v>#N/A</c:v>
                </c:pt>
                <c:pt idx="5">
                  <c:v>3.7</c:v>
                </c:pt>
                <c:pt idx="6">
                  <c:v>#N/A</c:v>
                </c:pt>
                <c:pt idx="7">
                  <c:v>3.92</c:v>
                </c:pt>
                <c:pt idx="8">
                  <c:v>#N/A</c:v>
                </c:pt>
                <c:pt idx="9">
                  <c:v>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8.84</c:v>
                </c:pt>
                <c:pt idx="2">
                  <c:v>#N/A</c:v>
                </c:pt>
                <c:pt idx="3">
                  <c:v>9.56</c:v>
                </c:pt>
                <c:pt idx="4">
                  <c:v>#N/A</c:v>
                </c:pt>
                <c:pt idx="5">
                  <c:v>10.119999999999999</c:v>
                </c:pt>
                <c:pt idx="6">
                  <c:v>#N/A</c:v>
                </c:pt>
                <c:pt idx="7">
                  <c:v>10.75</c:v>
                </c:pt>
                <c:pt idx="8">
                  <c:v>#N/A</c:v>
                </c:pt>
                <c:pt idx="9">
                  <c:v>11.96</c:v>
                </c:pt>
              </c:numCache>
            </c:numRef>
          </c:val>
        </c:ser>
        <c:dLbls>
          <c:showLegendKey val="0"/>
          <c:showVal val="0"/>
          <c:showCatName val="0"/>
          <c:showSerName val="0"/>
          <c:showPercent val="0"/>
          <c:showBubbleSize val="0"/>
        </c:dLbls>
        <c:gapWidth val="150"/>
        <c:overlap val="100"/>
        <c:axId val="110895104"/>
        <c:axId val="110896640"/>
      </c:barChart>
      <c:catAx>
        <c:axId val="1108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96640"/>
        <c:crosses val="autoZero"/>
        <c:auto val="1"/>
        <c:lblAlgn val="ctr"/>
        <c:lblOffset val="100"/>
        <c:tickLblSkip val="1"/>
        <c:tickMarkSkip val="1"/>
        <c:noMultiLvlLbl val="0"/>
      </c:catAx>
      <c:valAx>
        <c:axId val="1108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9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3649</c:v>
                </c:pt>
                <c:pt idx="5">
                  <c:v>3630</c:v>
                </c:pt>
                <c:pt idx="8">
                  <c:v>3738</c:v>
                </c:pt>
                <c:pt idx="11">
                  <c:v>3889</c:v>
                </c:pt>
                <c:pt idx="14">
                  <c:v>4146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88</c:v>
                </c:pt>
                <c:pt idx="3">
                  <c:v>75</c:v>
                </c:pt>
                <c:pt idx="6">
                  <c:v>74</c:v>
                </c:pt>
                <c:pt idx="9">
                  <c:v>60</c:v>
                </c:pt>
                <c:pt idx="12">
                  <c:v>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387</c:v>
                </c:pt>
                <c:pt idx="3">
                  <c:v>344</c:v>
                </c:pt>
                <c:pt idx="6">
                  <c:v>365</c:v>
                </c:pt>
                <c:pt idx="9">
                  <c:v>411</c:v>
                </c:pt>
                <c:pt idx="12">
                  <c:v>607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1668</c:v>
                </c:pt>
                <c:pt idx="3">
                  <c:v>1447</c:v>
                </c:pt>
                <c:pt idx="6">
                  <c:v>1516</c:v>
                </c:pt>
                <c:pt idx="9">
                  <c:v>1774</c:v>
                </c:pt>
                <c:pt idx="12">
                  <c:v>1813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4518</c:v>
                </c:pt>
                <c:pt idx="3">
                  <c:v>4365</c:v>
                </c:pt>
                <c:pt idx="6">
                  <c:v>4245</c:v>
                </c:pt>
                <c:pt idx="9">
                  <c:v>3871</c:v>
                </c:pt>
                <c:pt idx="12">
                  <c:v>3826</c:v>
                </c:pt>
              </c:numCache>
            </c:numRef>
          </c:val>
        </c:ser>
        <c:dLbls>
          <c:showLegendKey val="0"/>
          <c:showVal val="0"/>
          <c:showCatName val="0"/>
          <c:showSerName val="0"/>
          <c:showPercent val="0"/>
          <c:showBubbleSize val="0"/>
        </c:dLbls>
        <c:gapWidth val="100"/>
        <c:overlap val="100"/>
        <c:axId val="109536000"/>
        <c:axId val="10953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3012</c:v>
                </c:pt>
                <c:pt idx="2">
                  <c:v>#N/A</c:v>
                </c:pt>
                <c:pt idx="3">
                  <c:v>#N/A</c:v>
                </c:pt>
                <c:pt idx="4">
                  <c:v>2601</c:v>
                </c:pt>
                <c:pt idx="5">
                  <c:v>#N/A</c:v>
                </c:pt>
                <c:pt idx="6">
                  <c:v>#N/A</c:v>
                </c:pt>
                <c:pt idx="7">
                  <c:v>2462</c:v>
                </c:pt>
                <c:pt idx="8">
                  <c:v>#N/A</c:v>
                </c:pt>
                <c:pt idx="9">
                  <c:v>#N/A</c:v>
                </c:pt>
                <c:pt idx="10">
                  <c:v>2227</c:v>
                </c:pt>
                <c:pt idx="11">
                  <c:v>#N/A</c:v>
                </c:pt>
                <c:pt idx="12">
                  <c:v>#N/A</c:v>
                </c:pt>
                <c:pt idx="13">
                  <c:v>2156</c:v>
                </c:pt>
                <c:pt idx="14">
                  <c:v>#N/A</c:v>
                </c:pt>
              </c:numCache>
            </c:numRef>
          </c:val>
          <c:smooth val="0"/>
        </c:ser>
        <c:dLbls>
          <c:showLegendKey val="0"/>
          <c:showVal val="0"/>
          <c:showCatName val="0"/>
          <c:showSerName val="0"/>
          <c:showPercent val="0"/>
          <c:showBubbleSize val="0"/>
        </c:dLbls>
        <c:marker val="1"/>
        <c:smooth val="0"/>
        <c:axId val="109536000"/>
        <c:axId val="109537920"/>
      </c:lineChart>
      <c:catAx>
        <c:axId val="1095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37920"/>
        <c:crosses val="autoZero"/>
        <c:auto val="1"/>
        <c:lblAlgn val="ctr"/>
        <c:lblOffset val="100"/>
        <c:tickLblSkip val="1"/>
        <c:tickMarkSkip val="1"/>
        <c:noMultiLvlLbl val="0"/>
      </c:catAx>
      <c:valAx>
        <c:axId val="10953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3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45361</c:v>
                </c:pt>
                <c:pt idx="5">
                  <c:v>45781</c:v>
                </c:pt>
                <c:pt idx="8">
                  <c:v>47570</c:v>
                </c:pt>
                <c:pt idx="11">
                  <c:v>48364</c:v>
                </c:pt>
                <c:pt idx="14">
                  <c:v>47784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99</c:v>
                </c:pt>
                <c:pt idx="5">
                  <c:v>145</c:v>
                </c:pt>
                <c:pt idx="8">
                  <c:v>147</c:v>
                </c:pt>
                <c:pt idx="11">
                  <c:v>231</c:v>
                </c:pt>
                <c:pt idx="14">
                  <c:v>228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5028</c:v>
                </c:pt>
                <c:pt idx="5">
                  <c:v>5974</c:v>
                </c:pt>
                <c:pt idx="8">
                  <c:v>7601</c:v>
                </c:pt>
                <c:pt idx="11">
                  <c:v>7883</c:v>
                </c:pt>
                <c:pt idx="14">
                  <c:v>7744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c:v>
                </c:pt>
                <c:pt idx="3">
                  <c:v>0</c:v>
                </c:pt>
                <c:pt idx="6">
                  <c:v>0</c:v>
                </c:pt>
                <c:pt idx="9">
                  <c:v>0</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7129</c:v>
                </c:pt>
                <c:pt idx="3">
                  <c:v>7205</c:v>
                </c:pt>
                <c:pt idx="6">
                  <c:v>6986</c:v>
                </c:pt>
                <c:pt idx="9">
                  <c:v>6904</c:v>
                </c:pt>
                <c:pt idx="12">
                  <c:v>6543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2123</c:v>
                </c:pt>
                <c:pt idx="3">
                  <c:v>3076</c:v>
                </c:pt>
                <c:pt idx="6">
                  <c:v>5696</c:v>
                </c:pt>
                <c:pt idx="9">
                  <c:v>6502</c:v>
                </c:pt>
                <c:pt idx="12">
                  <c:v>6300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22356</c:v>
                </c:pt>
                <c:pt idx="3">
                  <c:v>22160</c:v>
                </c:pt>
                <c:pt idx="6">
                  <c:v>21382</c:v>
                </c:pt>
                <c:pt idx="9">
                  <c:v>20897</c:v>
                </c:pt>
                <c:pt idx="12">
                  <c:v>21060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436</c:v>
                </c:pt>
                <c:pt idx="3">
                  <c:v>361</c:v>
                </c:pt>
                <c:pt idx="6">
                  <c:v>288</c:v>
                </c:pt>
                <c:pt idx="9">
                  <c:v>230</c:v>
                </c:pt>
                <c:pt idx="12">
                  <c:v>175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37231</c:v>
                </c:pt>
                <c:pt idx="3">
                  <c:v>35561</c:v>
                </c:pt>
                <c:pt idx="6">
                  <c:v>35207</c:v>
                </c:pt>
                <c:pt idx="9">
                  <c:v>35624</c:v>
                </c:pt>
                <c:pt idx="12">
                  <c:v>34986</c:v>
                </c:pt>
              </c:numCache>
            </c:numRef>
          </c:val>
        </c:ser>
        <c:dLbls>
          <c:showLegendKey val="0"/>
          <c:showVal val="0"/>
          <c:showCatName val="0"/>
          <c:showSerName val="0"/>
          <c:showPercent val="0"/>
          <c:showBubbleSize val="0"/>
        </c:dLbls>
        <c:gapWidth val="100"/>
        <c:overlap val="100"/>
        <c:axId val="98790400"/>
        <c:axId val="9879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18796</c:v>
                </c:pt>
                <c:pt idx="2">
                  <c:v>#N/A</c:v>
                </c:pt>
                <c:pt idx="3">
                  <c:v>#N/A</c:v>
                </c:pt>
                <c:pt idx="4">
                  <c:v>16463</c:v>
                </c:pt>
                <c:pt idx="5">
                  <c:v>#N/A</c:v>
                </c:pt>
                <c:pt idx="6">
                  <c:v>#N/A</c:v>
                </c:pt>
                <c:pt idx="7">
                  <c:v>14241</c:v>
                </c:pt>
                <c:pt idx="8">
                  <c:v>#N/A</c:v>
                </c:pt>
                <c:pt idx="9">
                  <c:v>#N/A</c:v>
                </c:pt>
                <c:pt idx="10">
                  <c:v>13679</c:v>
                </c:pt>
                <c:pt idx="11">
                  <c:v>#N/A</c:v>
                </c:pt>
                <c:pt idx="12">
                  <c:v>#N/A</c:v>
                </c:pt>
                <c:pt idx="13">
                  <c:v>13310</c:v>
                </c:pt>
                <c:pt idx="14">
                  <c:v>#N/A</c:v>
                </c:pt>
              </c:numCache>
            </c:numRef>
          </c:val>
          <c:smooth val="0"/>
        </c:ser>
        <c:dLbls>
          <c:showLegendKey val="0"/>
          <c:showVal val="0"/>
          <c:showCatName val="0"/>
          <c:showSerName val="0"/>
          <c:showPercent val="0"/>
          <c:showBubbleSize val="0"/>
        </c:dLbls>
        <c:marker val="1"/>
        <c:smooth val="0"/>
        <c:axId val="98790400"/>
        <c:axId val="98796672"/>
      </c:lineChart>
      <c:catAx>
        <c:axId val="9879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796672"/>
        <c:crosses val="autoZero"/>
        <c:auto val="1"/>
        <c:lblAlgn val="ctr"/>
        <c:lblOffset val="100"/>
        <c:tickLblSkip val="1"/>
        <c:tickMarkSkip val="1"/>
        <c:noMultiLvlLbl val="0"/>
      </c:catAx>
      <c:valAx>
        <c:axId val="9879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9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92,836
90,283
481.62
37,626,417
36,576,888
748,937
24,358,415
34,985,764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年度に上昇した財政力指数は、単年度の財政力指数が減少（</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0.743</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0.746</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0.731</a:t>
          </a:r>
          <a:r>
            <a:rPr kumimoji="1" lang="ja-JP" altLang="en-US" sz="1300">
              <a:solidFill>
                <a:sysClr val="windowText" lastClr="000000"/>
              </a:solidFill>
              <a:latin typeface="ＭＳ Ｐゴシック"/>
            </a:rPr>
            <a:t>）したことにより、３年平均でも</a:t>
          </a:r>
          <a:r>
            <a:rPr kumimoji="1" lang="en-US" altLang="ja-JP" sz="1300">
              <a:solidFill>
                <a:sysClr val="windowText" lastClr="000000"/>
              </a:solidFill>
              <a:latin typeface="ＭＳ Ｐゴシック"/>
            </a:rPr>
            <a:t>0.01</a:t>
          </a:r>
          <a:r>
            <a:rPr kumimoji="1" lang="ja-JP" altLang="en-US" sz="1300">
              <a:solidFill>
                <a:sysClr val="windowText" lastClr="000000"/>
              </a:solidFill>
              <a:latin typeface="ＭＳ Ｐゴシック"/>
            </a:rPr>
            <a:t>ポイントの減となった。単年度の財政力指数の減少要因としては、基準財政収入額が</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％の増となったが、臨時財政対策債、合併特例債及び東日本大震災全国緊急防災施策債等の償還金などによる公債費の増加などにより、基準財政需要額が</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％の増となったためである。</a:t>
          </a:r>
        </a:p>
        <a:p>
          <a:r>
            <a:rPr kumimoji="1" lang="ja-JP" altLang="en-US" sz="1300">
              <a:solidFill>
                <a:sysClr val="windowText" lastClr="000000"/>
              </a:solidFill>
              <a:latin typeface="ＭＳ Ｐゴシック"/>
            </a:rPr>
            <a:t>　合併特例期間の終了を見据え、今後も「歳入に見合った歳出」の徹底による歳出削減と市税の徴収強化によって、持続可能な財政運営に努める。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7" name="直線コネクタ 66"/>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0" name="直線コネクタ 69"/>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170039</xdr:rowOff>
    </xdr:to>
    <xdr:cxnSp macro="">
      <xdr:nvCxnSpPr>
        <xdr:cNvPr id="73" name="直線コネクタ 72"/>
        <xdr:cNvCxnSpPr/>
      </xdr:nvCxnSpPr>
      <xdr:spPr>
        <a:xfrm>
          <a:off x="2336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143228</xdr:rowOff>
    </xdr:to>
    <xdr:cxnSp macro="">
      <xdr:nvCxnSpPr>
        <xdr:cNvPr id="76" name="直線コネクタ 75"/>
        <xdr:cNvCxnSpPr/>
      </xdr:nvCxnSpPr>
      <xdr:spPr>
        <a:xfrm>
          <a:off x="1447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6" name="円/楕円 85"/>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7"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8" name="円/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0" name="円/楕円 89"/>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1" name="テキスト ボックス 90"/>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2" name="円/楕円 91"/>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3" name="テキスト ボックス 92"/>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4" name="円/楕円 93"/>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5" name="テキスト ボックス 94"/>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経常一般財源では、企業業績の回復基調が寄与したことにより市税が</a:t>
          </a:r>
          <a:r>
            <a:rPr kumimoji="1" lang="en-US" altLang="ja-JP" sz="1300">
              <a:solidFill>
                <a:sysClr val="windowText" lastClr="000000"/>
              </a:solidFill>
              <a:latin typeface="ＭＳ Ｐゴシック"/>
            </a:rPr>
            <a:t>334</a:t>
          </a:r>
          <a:r>
            <a:rPr kumimoji="1" lang="ja-JP" altLang="en-US" sz="1300">
              <a:solidFill>
                <a:sysClr val="windowText" lastClr="000000"/>
              </a:solidFill>
              <a:latin typeface="ＭＳ Ｐゴシック"/>
            </a:rPr>
            <a:t>百万円の増（</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％）、また、地方消費税交付金においては、税率改定に伴う原資の増額により</a:t>
          </a:r>
          <a:r>
            <a:rPr kumimoji="1" lang="en-US" altLang="ja-JP" sz="1300">
              <a:solidFill>
                <a:sysClr val="windowText" lastClr="000000"/>
              </a:solidFill>
              <a:latin typeface="ＭＳ Ｐゴシック"/>
            </a:rPr>
            <a:t>162</a:t>
          </a:r>
          <a:r>
            <a:rPr kumimoji="1" lang="ja-JP" altLang="en-US" sz="1300">
              <a:solidFill>
                <a:sysClr val="windowText" lastClr="000000"/>
              </a:solidFill>
              <a:latin typeface="ＭＳ Ｐゴシック"/>
            </a:rPr>
            <a:t>百万円の増（</a:t>
          </a:r>
          <a:r>
            <a:rPr kumimoji="1" lang="en-US" altLang="ja-JP" sz="1300">
              <a:solidFill>
                <a:sysClr val="windowText" lastClr="000000"/>
              </a:solidFill>
              <a:latin typeface="ＭＳ Ｐゴシック"/>
            </a:rPr>
            <a:t>20.0</a:t>
          </a:r>
          <a:r>
            <a:rPr kumimoji="1" lang="ja-JP" altLang="en-US" sz="1300">
              <a:solidFill>
                <a:sysClr val="windowText" lastClr="000000"/>
              </a:solidFill>
              <a:latin typeface="ＭＳ Ｐゴシック"/>
            </a:rPr>
            <a:t>％）となり、全体では</a:t>
          </a:r>
          <a:r>
            <a:rPr kumimoji="1" lang="en-US" altLang="ja-JP" sz="1300">
              <a:solidFill>
                <a:sysClr val="windowText" lastClr="000000"/>
              </a:solidFill>
              <a:latin typeface="ＭＳ Ｐゴシック"/>
            </a:rPr>
            <a:t>337</a:t>
          </a:r>
          <a:r>
            <a:rPr kumimoji="1" lang="ja-JP" altLang="en-US" sz="1300">
              <a:solidFill>
                <a:sysClr val="windowText" lastClr="000000"/>
              </a:solidFill>
              <a:latin typeface="ＭＳ Ｐゴシック"/>
            </a:rPr>
            <a:t>百万円の増（</a:t>
          </a:r>
          <a:r>
            <a:rPr kumimoji="1" lang="en-US" altLang="ja-JP" sz="1300">
              <a:solidFill>
                <a:sysClr val="windowText" lastClr="000000"/>
              </a:solidFill>
              <a:latin typeface="ＭＳ Ｐゴシック"/>
            </a:rPr>
            <a:t>1.5</a:t>
          </a:r>
          <a:r>
            <a:rPr kumimoji="1" lang="ja-JP" altLang="en-US" sz="1300">
              <a:solidFill>
                <a:sysClr val="windowText" lastClr="000000"/>
              </a:solidFill>
              <a:latin typeface="ＭＳ Ｐゴシック"/>
            </a:rPr>
            <a:t>％）となった。</a:t>
          </a:r>
        </a:p>
        <a:p>
          <a:r>
            <a:rPr kumimoji="1" lang="ja-JP" altLang="en-US" sz="1300">
              <a:solidFill>
                <a:sysClr val="windowText" lastClr="000000"/>
              </a:solidFill>
              <a:latin typeface="ＭＳ Ｐゴシック"/>
            </a:rPr>
            <a:t>　一方、経常一般財源充当額では、人件費が</a:t>
          </a:r>
          <a:r>
            <a:rPr kumimoji="1" lang="en-US" altLang="ja-JP" sz="1300">
              <a:solidFill>
                <a:sysClr val="windowText" lastClr="000000"/>
              </a:solidFill>
              <a:latin typeface="ＭＳ Ｐゴシック"/>
            </a:rPr>
            <a:t>296</a:t>
          </a:r>
          <a:r>
            <a:rPr kumimoji="1" lang="ja-JP" altLang="en-US" sz="1300">
              <a:solidFill>
                <a:sysClr val="windowText" lastClr="000000"/>
              </a:solidFill>
              <a:latin typeface="ＭＳ Ｐゴシック"/>
            </a:rPr>
            <a:t>百万円増加した（</a:t>
          </a:r>
          <a:r>
            <a:rPr kumimoji="1" lang="en-US" altLang="ja-JP" sz="1300">
              <a:solidFill>
                <a:sysClr val="windowText" lastClr="000000"/>
              </a:solidFill>
              <a:latin typeface="ＭＳ Ｐゴシック"/>
            </a:rPr>
            <a:t>5.4</a:t>
          </a:r>
          <a:r>
            <a:rPr kumimoji="1" lang="ja-JP" altLang="en-US" sz="1300">
              <a:solidFill>
                <a:sysClr val="windowText" lastClr="000000"/>
              </a:solidFill>
              <a:latin typeface="ＭＳ Ｐゴシック"/>
            </a:rPr>
            <a:t>％）のをはじめ、扶助費や補助費等でも前年度を上回り、公債費などは前年度を下回ったものの、全体では</a:t>
          </a:r>
          <a:r>
            <a:rPr kumimoji="1" lang="en-US" altLang="ja-JP" sz="1300">
              <a:solidFill>
                <a:sysClr val="windowText" lastClr="000000"/>
              </a:solidFill>
              <a:latin typeface="ＭＳ Ｐゴシック"/>
            </a:rPr>
            <a:t>812</a:t>
          </a:r>
          <a:r>
            <a:rPr kumimoji="1" lang="ja-JP" altLang="en-US" sz="1300">
              <a:solidFill>
                <a:sysClr val="windowText" lastClr="000000"/>
              </a:solidFill>
              <a:latin typeface="ＭＳ Ｐゴシック"/>
            </a:rPr>
            <a:t>百万円の増となったことから、経常収支比率は</a:t>
          </a:r>
          <a:r>
            <a:rPr kumimoji="1" lang="en-US" altLang="ja-JP" sz="1300">
              <a:solidFill>
                <a:sysClr val="windowText" lastClr="000000"/>
              </a:solidFill>
              <a:latin typeface="ＭＳ Ｐゴシック"/>
            </a:rPr>
            <a:t>88.0</a:t>
          </a:r>
          <a:r>
            <a:rPr kumimoji="1" lang="ja-JP" altLang="en-US" sz="1300">
              <a:solidFill>
                <a:sysClr val="windowText" lastClr="000000"/>
              </a:solidFill>
              <a:latin typeface="ＭＳ Ｐゴシック"/>
            </a:rPr>
            <a:t>％となり、</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ポイント増加することとなった。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138430</xdr:rowOff>
    </xdr:to>
    <xdr:cxnSp macro="">
      <xdr:nvCxnSpPr>
        <xdr:cNvPr id="128" name="直線コネクタ 127"/>
        <xdr:cNvCxnSpPr/>
      </xdr:nvCxnSpPr>
      <xdr:spPr>
        <a:xfrm>
          <a:off x="4114800" y="108191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22606</xdr:rowOff>
    </xdr:to>
    <xdr:cxnSp macro="">
      <xdr:nvCxnSpPr>
        <xdr:cNvPr id="131" name="直線コネクタ 130"/>
        <xdr:cNvCxnSpPr/>
      </xdr:nvCxnSpPr>
      <xdr:spPr>
        <a:xfrm flipV="1">
          <a:off x="3225800" y="10819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22606</xdr:rowOff>
    </xdr:to>
    <xdr:cxnSp macro="">
      <xdr:nvCxnSpPr>
        <xdr:cNvPr id="134" name="直線コネクタ 133"/>
        <xdr:cNvCxnSpPr/>
      </xdr:nvCxnSpPr>
      <xdr:spPr>
        <a:xfrm>
          <a:off x="2336800" y="1072261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64</xdr:row>
      <xdr:rowOff>5588</xdr:rowOff>
    </xdr:to>
    <xdr:cxnSp macro="">
      <xdr:nvCxnSpPr>
        <xdr:cNvPr id="137" name="直線コネクタ 136"/>
        <xdr:cNvCxnSpPr/>
      </xdr:nvCxnSpPr>
      <xdr:spPr>
        <a:xfrm flipV="1">
          <a:off x="1447800" y="1072261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7" name="円/楕円 146"/>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48"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49" name="円/楕円 148"/>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0" name="テキスト ボックス 149"/>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1" name="円/楕円 150"/>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52" name="テキスト ボックス 151"/>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3" name="円/楕円 152"/>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4" name="テキスト ボックス 153"/>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5" name="円/楕円 154"/>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41165</xdr:rowOff>
    </xdr:from>
    <xdr:ext cx="762000" cy="259045"/>
    <xdr:sp macro="" textlink="">
      <xdr:nvSpPr>
        <xdr:cNvPr id="156" name="テキスト ボックス 155"/>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[134,273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物件費は、ほぼ横ばいで推移しているが、人件費は、給与改定臨時特例法による給与減額支給措置や人件費独自削減の終了に伴い増加したため、前年度比</a:t>
          </a:r>
          <a:r>
            <a:rPr kumimoji="1" lang="en-US" altLang="ja-JP" sz="1300">
              <a:latin typeface="ＭＳ Ｐゴシック"/>
            </a:rPr>
            <a:t>3,292</a:t>
          </a:r>
          <a:r>
            <a:rPr kumimoji="1" lang="ja-JP" altLang="en-US" sz="1300">
              <a:latin typeface="ＭＳ Ｐゴシック"/>
            </a:rPr>
            <a:t>円悪化した。</a:t>
          </a:r>
        </a:p>
        <a:p>
          <a:r>
            <a:rPr kumimoji="1" lang="ja-JP" altLang="en-US" sz="1300">
              <a:latin typeface="ＭＳ Ｐゴシック"/>
            </a:rPr>
            <a:t>　依然として類似団体平均を下回っているが、引き続き、施設の維持管理の見直し、統廃合等を含めた行財政改革の実践などにより経費の削減に努める。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143165</xdr:rowOff>
    </xdr:from>
    <xdr:to>
      <xdr:col>7</xdr:col>
      <xdr:colOff>152400</xdr:colOff>
      <xdr:row>81</xdr:row>
      <xdr:rowOff>159051</xdr:rowOff>
    </xdr:to>
    <xdr:cxnSp macro="">
      <xdr:nvCxnSpPr>
        <xdr:cNvPr id="189" name="直線コネクタ 188"/>
        <xdr:cNvCxnSpPr/>
      </xdr:nvCxnSpPr>
      <xdr:spPr>
        <a:xfrm>
          <a:off x="4114800" y="14030615"/>
          <a:ext cx="8382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143165</xdr:rowOff>
    </xdr:from>
    <xdr:to>
      <xdr:col>6</xdr:col>
      <xdr:colOff>0</xdr:colOff>
      <xdr:row>81</xdr:row>
      <xdr:rowOff>143213</xdr:rowOff>
    </xdr:to>
    <xdr:cxnSp macro="">
      <xdr:nvCxnSpPr>
        <xdr:cNvPr id="192" name="直線コネクタ 191"/>
        <xdr:cNvCxnSpPr/>
      </xdr:nvCxnSpPr>
      <xdr:spPr>
        <a:xfrm flipV="1">
          <a:off x="3225800" y="1403061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143213</xdr:rowOff>
    </xdr:from>
    <xdr:to>
      <xdr:col>4</xdr:col>
      <xdr:colOff>482600</xdr:colOff>
      <xdr:row>81</xdr:row>
      <xdr:rowOff>170701</xdr:rowOff>
    </xdr:to>
    <xdr:cxnSp macro="">
      <xdr:nvCxnSpPr>
        <xdr:cNvPr id="195" name="直線コネクタ 194"/>
        <xdr:cNvCxnSpPr/>
      </xdr:nvCxnSpPr>
      <xdr:spPr>
        <a:xfrm flipV="1">
          <a:off x="2336800" y="14030663"/>
          <a:ext cx="8890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119551</xdr:rowOff>
    </xdr:from>
    <xdr:to>
      <xdr:col>3</xdr:col>
      <xdr:colOff>279400</xdr:colOff>
      <xdr:row>81</xdr:row>
      <xdr:rowOff>170701</xdr:rowOff>
    </xdr:to>
    <xdr:cxnSp macro="">
      <xdr:nvCxnSpPr>
        <xdr:cNvPr id="198" name="直線コネクタ 197"/>
        <xdr:cNvCxnSpPr/>
      </xdr:nvCxnSpPr>
      <xdr:spPr>
        <a:xfrm>
          <a:off x="1447800" y="14007001"/>
          <a:ext cx="8890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108251</xdr:rowOff>
    </xdr:from>
    <xdr:to>
      <xdr:col>7</xdr:col>
      <xdr:colOff>203200</xdr:colOff>
      <xdr:row>82</xdr:row>
      <xdr:rowOff>38401</xdr:rowOff>
    </xdr:to>
    <xdr:sp macro="" textlink="">
      <xdr:nvSpPr>
        <xdr:cNvPr id="208" name="円/楕円 207"/>
        <xdr:cNvSpPr/>
      </xdr:nvSpPr>
      <xdr:spPr>
        <a:xfrm>
          <a:off x="4902200" y="139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124778</xdr:rowOff>
    </xdr:from>
    <xdr:ext cx="762000" cy="259045"/>
    <xdr:sp macro="" textlink="">
      <xdr:nvSpPr>
        <xdr:cNvPr id="209" name="人件費・物件費等の状況該当値テキスト"/>
        <xdr:cNvSpPr txBox="1"/>
      </xdr:nvSpPr>
      <xdr:spPr>
        <a:xfrm>
          <a:off x="5041900" y="1384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134,273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92365</xdr:rowOff>
    </xdr:from>
    <xdr:to>
      <xdr:col>6</xdr:col>
      <xdr:colOff>50800</xdr:colOff>
      <xdr:row>82</xdr:row>
      <xdr:rowOff>22515</xdr:rowOff>
    </xdr:to>
    <xdr:sp macro="" textlink="">
      <xdr:nvSpPr>
        <xdr:cNvPr id="210" name="円/楕円 209"/>
        <xdr:cNvSpPr/>
      </xdr:nvSpPr>
      <xdr:spPr>
        <a:xfrm>
          <a:off x="4064000" y="139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32692</xdr:rowOff>
    </xdr:from>
    <xdr:ext cx="736600" cy="259045"/>
    <xdr:sp macro="" textlink="">
      <xdr:nvSpPr>
        <xdr:cNvPr id="211" name="テキスト ボックス 210"/>
        <xdr:cNvSpPr txBox="1"/>
      </xdr:nvSpPr>
      <xdr:spPr>
        <a:xfrm>
          <a:off x="3733800" y="1374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92413</xdr:rowOff>
    </xdr:from>
    <xdr:to>
      <xdr:col>4</xdr:col>
      <xdr:colOff>533400</xdr:colOff>
      <xdr:row>82</xdr:row>
      <xdr:rowOff>22563</xdr:rowOff>
    </xdr:to>
    <xdr:sp macro="" textlink="">
      <xdr:nvSpPr>
        <xdr:cNvPr id="212" name="円/楕円 211"/>
        <xdr:cNvSpPr/>
      </xdr:nvSpPr>
      <xdr:spPr>
        <a:xfrm>
          <a:off x="3175000" y="139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7340</xdr:rowOff>
    </xdr:from>
    <xdr:ext cx="762000" cy="259045"/>
    <xdr:sp macro="" textlink="">
      <xdr:nvSpPr>
        <xdr:cNvPr id="213" name="テキスト ボックス 212"/>
        <xdr:cNvSpPr txBox="1"/>
      </xdr:nvSpPr>
      <xdr:spPr>
        <a:xfrm>
          <a:off x="2844800" y="1406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119901</xdr:rowOff>
    </xdr:from>
    <xdr:to>
      <xdr:col>3</xdr:col>
      <xdr:colOff>330200</xdr:colOff>
      <xdr:row>82</xdr:row>
      <xdr:rowOff>50051</xdr:rowOff>
    </xdr:to>
    <xdr:sp macro="" textlink="">
      <xdr:nvSpPr>
        <xdr:cNvPr id="214" name="円/楕円 213"/>
        <xdr:cNvSpPr/>
      </xdr:nvSpPr>
      <xdr:spPr>
        <a:xfrm>
          <a:off x="2286000" y="140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34828</xdr:rowOff>
    </xdr:from>
    <xdr:ext cx="762000" cy="259045"/>
    <xdr:sp macro="" textlink="">
      <xdr:nvSpPr>
        <xdr:cNvPr id="215" name="テキスト ボックス 214"/>
        <xdr:cNvSpPr txBox="1"/>
      </xdr:nvSpPr>
      <xdr:spPr>
        <a:xfrm>
          <a:off x="1955800" y="1409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68751</xdr:rowOff>
    </xdr:from>
    <xdr:to>
      <xdr:col>2</xdr:col>
      <xdr:colOff>127000</xdr:colOff>
      <xdr:row>81</xdr:row>
      <xdr:rowOff>170351</xdr:rowOff>
    </xdr:to>
    <xdr:sp macro="" textlink="">
      <xdr:nvSpPr>
        <xdr:cNvPr id="216" name="円/楕円 215"/>
        <xdr:cNvSpPr/>
      </xdr:nvSpPr>
      <xdr:spPr>
        <a:xfrm>
          <a:off x="1397000" y="139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9078</xdr:rowOff>
    </xdr:from>
    <xdr:ext cx="762000" cy="259045"/>
    <xdr:sp macro="" textlink="">
      <xdr:nvSpPr>
        <xdr:cNvPr id="217" name="テキスト ボックス 216"/>
        <xdr:cNvSpPr txBox="1"/>
      </xdr:nvSpPr>
      <xdr:spPr>
        <a:xfrm>
          <a:off x="1066800" y="1372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昇給抑制が平成</a:t>
          </a:r>
          <a:r>
            <a:rPr kumimoji="1" lang="en-US" altLang="ja-JP" sz="1300">
              <a:latin typeface="ＭＳ Ｐゴシック"/>
            </a:rPr>
            <a:t>19</a:t>
          </a:r>
          <a:r>
            <a:rPr kumimoji="1" lang="ja-JP" altLang="en-US" sz="1300">
              <a:latin typeface="ＭＳ Ｐゴシック"/>
            </a:rPr>
            <a:t>年度から始まったが、当市は地域手当が無支給であり、昇給抑制を実施していないため、平成</a:t>
          </a:r>
          <a:r>
            <a:rPr kumimoji="1" lang="en-US" altLang="ja-JP" sz="1300">
              <a:latin typeface="ＭＳ Ｐゴシック"/>
            </a:rPr>
            <a:t>22</a:t>
          </a:r>
          <a:r>
            <a:rPr kumimoji="1" lang="ja-JP" altLang="en-US" sz="1300">
              <a:latin typeface="ＭＳ Ｐゴシック"/>
            </a:rPr>
            <a:t>年度にはラスパイレス指数が類似団体を上回った。</a:t>
          </a:r>
        </a:p>
        <a:p>
          <a:r>
            <a:rPr kumimoji="1" lang="ja-JP" altLang="en-US" sz="1300">
              <a:latin typeface="ＭＳ Ｐゴシック"/>
            </a:rPr>
            <a:t>　国家公務員の時限的な給与改定特例法による措置が実施されたため指数が一時的に</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97.8</a:t>
          </a:r>
          <a:r>
            <a:rPr kumimoji="1" lang="ja-JP" altLang="en-US" sz="1300">
              <a:latin typeface="ＭＳ Ｐゴシック"/>
            </a:rPr>
            <a:t>と、前年度とほぼ同じ水準である。引き続き、社会情勢の変化や国の公務員制度改革の動向等も踏まえ、給与制度の適正化を進めるとともに、人件費の抑制に努める。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55739</xdr:rowOff>
    </xdr:to>
    <xdr:cxnSp macro="">
      <xdr:nvCxnSpPr>
        <xdr:cNvPr id="251" name="直線コネクタ 250"/>
        <xdr:cNvCxnSpPr/>
      </xdr:nvCxnSpPr>
      <xdr:spPr>
        <a:xfrm flipV="1">
          <a:off x="16179800" y="144441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166105</xdr:rowOff>
    </xdr:from>
    <xdr:ext cx="762000" cy="259045"/>
    <xdr:sp macro="" textlink="">
      <xdr:nvSpPr>
        <xdr:cNvPr id="252"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90</xdr:row>
      <xdr:rowOff>19050</xdr:rowOff>
    </xdr:to>
    <xdr:cxnSp macro="">
      <xdr:nvCxnSpPr>
        <xdr:cNvPr id="254" name="直線コネクタ 253"/>
        <xdr:cNvCxnSpPr/>
      </xdr:nvCxnSpPr>
      <xdr:spPr>
        <a:xfrm flipV="1">
          <a:off x="15290800" y="14457539"/>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36282</xdr:rowOff>
    </xdr:from>
    <xdr:ext cx="736600" cy="259045"/>
    <xdr:sp macro="" textlink="">
      <xdr:nvSpPr>
        <xdr:cNvPr id="256" name="テキスト ボックス 255"/>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19050</xdr:rowOff>
    </xdr:from>
    <xdr:to>
      <xdr:col>22</xdr:col>
      <xdr:colOff>203200</xdr:colOff>
      <xdr:row>90</xdr:row>
      <xdr:rowOff>72672</xdr:rowOff>
    </xdr:to>
    <xdr:cxnSp macro="">
      <xdr:nvCxnSpPr>
        <xdr:cNvPr id="257" name="直線コネクタ 256"/>
        <xdr:cNvCxnSpPr/>
      </xdr:nvCxnSpPr>
      <xdr:spPr>
        <a:xfrm flipV="1">
          <a:off x="14401800" y="154495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80027</xdr:rowOff>
    </xdr:from>
    <xdr:ext cx="762000" cy="259045"/>
    <xdr:sp macro="" textlink="">
      <xdr:nvSpPr>
        <xdr:cNvPr id="259" name="テキスト ボックス 258"/>
        <xdr:cNvSpPr txBox="1"/>
      </xdr:nvSpPr>
      <xdr:spPr>
        <a:xfrm>
          <a:off x="14909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90</xdr:row>
      <xdr:rowOff>72672</xdr:rowOff>
    </xdr:to>
    <xdr:cxnSp macro="">
      <xdr:nvCxnSpPr>
        <xdr:cNvPr id="260" name="直線コネクタ 259"/>
        <xdr:cNvCxnSpPr/>
      </xdr:nvCxnSpPr>
      <xdr:spPr>
        <a:xfrm>
          <a:off x="13512800" y="14403916"/>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66622</xdr:rowOff>
    </xdr:from>
    <xdr:ext cx="762000" cy="259045"/>
    <xdr:sp macro="" textlink="">
      <xdr:nvSpPr>
        <xdr:cNvPr id="262" name="テキスト ボックス 261"/>
        <xdr:cNvSpPr txBox="1"/>
      </xdr:nvSpPr>
      <xdr:spPr>
        <a:xfrm>
          <a:off x="14020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4" name="テキスト ボックス 263"/>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0" name="円/楕円 269"/>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1"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2" name="円/楕円 271"/>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73" name="テキスト ボックス 272"/>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4" name="円/楕円 273"/>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75" name="テキスト ボックス 274"/>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21872</xdr:rowOff>
    </xdr:from>
    <xdr:to>
      <xdr:col>21</xdr:col>
      <xdr:colOff>50800</xdr:colOff>
      <xdr:row>90</xdr:row>
      <xdr:rowOff>123472</xdr:rowOff>
    </xdr:to>
    <xdr:sp macro="" textlink="">
      <xdr:nvSpPr>
        <xdr:cNvPr id="276" name="円/楕円 275"/>
        <xdr:cNvSpPr/>
      </xdr:nvSpPr>
      <xdr:spPr>
        <a:xfrm>
          <a:off x="14351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77" name="テキスト ボックス 276"/>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78" name="円/楕円 277"/>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37693</xdr:rowOff>
    </xdr:from>
    <xdr:ext cx="762000" cy="259045"/>
    <xdr:sp macro="" textlink="">
      <xdr:nvSpPr>
        <xdr:cNvPr id="279" name="テキスト ボックス 278"/>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月１日の５町合併以来、定員適正化計画（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）、定員適正化計画</a:t>
          </a:r>
          <a:r>
            <a:rPr kumimoji="1" lang="en-US" altLang="ja-JP" sz="1300">
              <a:latin typeface="ＭＳ Ｐゴシック"/>
            </a:rPr>
            <a:t>【</a:t>
          </a:r>
          <a:r>
            <a:rPr kumimoji="1" lang="ja-JP" altLang="en-US" sz="1300">
              <a:latin typeface="ＭＳ Ｐゴシック"/>
            </a:rPr>
            <a:t>２次計画</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）に基づき、勧奨退職の推進や採用の抑制により計画以上のペースで縮減してきたが、近年はマンパワーの維持のため雇用の抑制を控えたことにより、類似団体平均をやや上回った。</a:t>
          </a:r>
        </a:p>
        <a:p>
          <a:r>
            <a:rPr kumimoji="1" lang="ja-JP" altLang="en-US" sz="1300">
              <a:latin typeface="ＭＳ Ｐゴシック"/>
            </a:rPr>
            <a:t>　今後も事務事業の見直しと適正人員の配置及び嘱託・臨時職員の活用を行い、類似団体平均と同程度となるよう職員の削減に努める。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118851</xdr:rowOff>
    </xdr:from>
    <xdr:to>
      <xdr:col>24</xdr:col>
      <xdr:colOff>558800</xdr:colOff>
      <xdr:row>62</xdr:row>
      <xdr:rowOff>130916</xdr:rowOff>
    </xdr:to>
    <xdr:cxnSp macro="">
      <xdr:nvCxnSpPr>
        <xdr:cNvPr id="314" name="直線コネクタ 313"/>
        <xdr:cNvCxnSpPr/>
      </xdr:nvCxnSpPr>
      <xdr:spPr>
        <a:xfrm flipV="1">
          <a:off x="16179800" y="1074875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130916</xdr:rowOff>
    </xdr:from>
    <xdr:to>
      <xdr:col>23</xdr:col>
      <xdr:colOff>406400</xdr:colOff>
      <xdr:row>62</xdr:row>
      <xdr:rowOff>134938</xdr:rowOff>
    </xdr:to>
    <xdr:cxnSp macro="">
      <xdr:nvCxnSpPr>
        <xdr:cNvPr id="317" name="直線コネクタ 316"/>
        <xdr:cNvCxnSpPr/>
      </xdr:nvCxnSpPr>
      <xdr:spPr>
        <a:xfrm flipV="1">
          <a:off x="15290800" y="107608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134938</xdr:rowOff>
    </xdr:from>
    <xdr:to>
      <xdr:col>22</xdr:col>
      <xdr:colOff>203200</xdr:colOff>
      <xdr:row>63</xdr:row>
      <xdr:rowOff>13758</xdr:rowOff>
    </xdr:to>
    <xdr:cxnSp macro="">
      <xdr:nvCxnSpPr>
        <xdr:cNvPr id="320" name="直線コネクタ 319"/>
        <xdr:cNvCxnSpPr/>
      </xdr:nvCxnSpPr>
      <xdr:spPr>
        <a:xfrm flipV="1">
          <a:off x="14401800" y="107648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13758</xdr:rowOff>
    </xdr:from>
    <xdr:to>
      <xdr:col>21</xdr:col>
      <xdr:colOff>0</xdr:colOff>
      <xdr:row>63</xdr:row>
      <xdr:rowOff>31856</xdr:rowOff>
    </xdr:to>
    <xdr:cxnSp macro="">
      <xdr:nvCxnSpPr>
        <xdr:cNvPr id="323" name="直線コネクタ 322"/>
        <xdr:cNvCxnSpPr/>
      </xdr:nvCxnSpPr>
      <xdr:spPr>
        <a:xfrm flipV="1">
          <a:off x="13512800" y="1081510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5" name="テキスト ボックス 324"/>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7" name="テキスト ボックス 326"/>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68051</xdr:rowOff>
    </xdr:from>
    <xdr:to>
      <xdr:col>24</xdr:col>
      <xdr:colOff>609600</xdr:colOff>
      <xdr:row>62</xdr:row>
      <xdr:rowOff>169651</xdr:rowOff>
    </xdr:to>
    <xdr:sp macro="" textlink="">
      <xdr:nvSpPr>
        <xdr:cNvPr id="333" name="円/楕円 332"/>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40128</xdr:rowOff>
    </xdr:from>
    <xdr:ext cx="762000" cy="259045"/>
    <xdr:sp macro="" textlink="">
      <xdr:nvSpPr>
        <xdr:cNvPr id="334" name="定員管理の状況該当値テキスト"/>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80116</xdr:rowOff>
    </xdr:from>
    <xdr:to>
      <xdr:col>23</xdr:col>
      <xdr:colOff>457200</xdr:colOff>
      <xdr:row>63</xdr:row>
      <xdr:rowOff>10266</xdr:rowOff>
    </xdr:to>
    <xdr:sp macro="" textlink="">
      <xdr:nvSpPr>
        <xdr:cNvPr id="335" name="円/楕円 334"/>
        <xdr:cNvSpPr/>
      </xdr:nvSpPr>
      <xdr:spPr>
        <a:xfrm>
          <a:off x="16129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166493</xdr:rowOff>
    </xdr:from>
    <xdr:ext cx="736600" cy="259045"/>
    <xdr:sp macro="" textlink="">
      <xdr:nvSpPr>
        <xdr:cNvPr id="336" name="テキスト ボックス 335"/>
        <xdr:cNvSpPr txBox="1"/>
      </xdr:nvSpPr>
      <xdr:spPr>
        <a:xfrm>
          <a:off x="15798800" y="1079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84138</xdr:rowOff>
    </xdr:from>
    <xdr:to>
      <xdr:col>22</xdr:col>
      <xdr:colOff>254000</xdr:colOff>
      <xdr:row>63</xdr:row>
      <xdr:rowOff>14288</xdr:rowOff>
    </xdr:to>
    <xdr:sp macro="" textlink="">
      <xdr:nvSpPr>
        <xdr:cNvPr id="337" name="円/楕円 336"/>
        <xdr:cNvSpPr/>
      </xdr:nvSpPr>
      <xdr:spPr>
        <a:xfrm>
          <a:off x="15240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170515</xdr:rowOff>
    </xdr:from>
    <xdr:ext cx="762000" cy="259045"/>
    <xdr:sp macro="" textlink="">
      <xdr:nvSpPr>
        <xdr:cNvPr id="338" name="テキスト ボックス 337"/>
        <xdr:cNvSpPr txBox="1"/>
      </xdr:nvSpPr>
      <xdr:spPr>
        <a:xfrm>
          <a:off x="14909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134408</xdr:rowOff>
    </xdr:from>
    <xdr:to>
      <xdr:col>21</xdr:col>
      <xdr:colOff>50800</xdr:colOff>
      <xdr:row>63</xdr:row>
      <xdr:rowOff>64558</xdr:rowOff>
    </xdr:to>
    <xdr:sp macro="" textlink="">
      <xdr:nvSpPr>
        <xdr:cNvPr id="339" name="円/楕円 338"/>
        <xdr:cNvSpPr/>
      </xdr:nvSpPr>
      <xdr:spPr>
        <a:xfrm>
          <a:off x="14351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49335</xdr:rowOff>
    </xdr:from>
    <xdr:ext cx="762000" cy="259045"/>
    <xdr:sp macro="" textlink="">
      <xdr:nvSpPr>
        <xdr:cNvPr id="340" name="テキスト ボックス 339"/>
        <xdr:cNvSpPr txBox="1"/>
      </xdr:nvSpPr>
      <xdr:spPr>
        <a:xfrm>
          <a:off x="14020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152506</xdr:rowOff>
    </xdr:from>
    <xdr:to>
      <xdr:col>19</xdr:col>
      <xdr:colOff>533400</xdr:colOff>
      <xdr:row>63</xdr:row>
      <xdr:rowOff>82656</xdr:rowOff>
    </xdr:to>
    <xdr:sp macro="" textlink="">
      <xdr:nvSpPr>
        <xdr:cNvPr id="341" name="円/楕円 340"/>
        <xdr:cNvSpPr/>
      </xdr:nvSpPr>
      <xdr:spPr>
        <a:xfrm>
          <a:off x="13462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92833</xdr:rowOff>
    </xdr:from>
    <xdr:ext cx="762000" cy="259045"/>
    <xdr:sp macro="" textlink="">
      <xdr:nvSpPr>
        <xdr:cNvPr id="342" name="テキスト ボックス 341"/>
        <xdr:cNvSpPr txBox="1"/>
      </xdr:nvSpPr>
      <xdr:spPr>
        <a:xfrm>
          <a:off x="13131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実質公債費比率は、一般会計等の元利償還金の減や普通交付税の増により、３ヶ年平均で</a:t>
          </a:r>
          <a:r>
            <a:rPr kumimoji="1" lang="en-US" altLang="ja-JP" sz="1300">
              <a:latin typeface="ＭＳ Ｐゴシック"/>
            </a:rPr>
            <a:t>11.1</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12.0</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10.8</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10.6</a:t>
          </a:r>
          <a:r>
            <a:rPr kumimoji="1" lang="ja-JP" altLang="en-US" sz="1300">
              <a:latin typeface="ＭＳ Ｐゴシック"/>
            </a:rPr>
            <a:t>％）となり、</a:t>
          </a:r>
          <a:r>
            <a:rPr kumimoji="1" lang="en-US" altLang="ja-JP" sz="1300">
              <a:latin typeface="ＭＳ Ｐゴシック"/>
            </a:rPr>
            <a:t>0.7</a:t>
          </a:r>
          <a:r>
            <a:rPr kumimoji="1" lang="ja-JP" altLang="en-US" sz="1300">
              <a:latin typeface="ＭＳ Ｐゴシック"/>
            </a:rPr>
            <a:t>ポイント改善できた。</a:t>
          </a:r>
        </a:p>
        <a:p>
          <a:r>
            <a:rPr kumimoji="1" lang="ja-JP" altLang="en-US" sz="1300">
              <a:latin typeface="ＭＳ Ｐゴシック"/>
            </a:rPr>
            <a:t>　地方債元利償還金（繰上償還や特定財源を除く）は、合併前に増発した起債の償還が本格化することで</a:t>
          </a:r>
          <a:r>
            <a:rPr kumimoji="1" lang="en-US" altLang="ja-JP" sz="1300">
              <a:latin typeface="ＭＳ Ｐゴシック"/>
            </a:rPr>
            <a:t>20</a:t>
          </a:r>
          <a:r>
            <a:rPr kumimoji="1" lang="ja-JP" altLang="en-US" sz="1300">
              <a:latin typeface="ＭＳ Ｐゴシック"/>
            </a:rPr>
            <a:t>年度にピーク（</a:t>
          </a:r>
          <a:r>
            <a:rPr kumimoji="1" lang="en-US" altLang="ja-JP" sz="1300">
              <a:latin typeface="ＭＳ Ｐゴシック"/>
            </a:rPr>
            <a:t>49</a:t>
          </a:r>
          <a:r>
            <a:rPr kumimoji="1" lang="ja-JP" altLang="en-US" sz="1300">
              <a:latin typeface="ＭＳ Ｐゴシック"/>
            </a:rPr>
            <a:t>億円）を迎えたが、</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38</a:t>
          </a:r>
          <a:r>
            <a:rPr kumimoji="1" lang="ja-JP" altLang="en-US" sz="1300">
              <a:latin typeface="ＭＳ Ｐゴシック"/>
            </a:rPr>
            <a:t>億円に改善された。しかしながら、類似団体平均と比べると</a:t>
          </a:r>
          <a:r>
            <a:rPr kumimoji="1" lang="en-US" altLang="ja-JP" sz="1300">
              <a:latin typeface="ＭＳ Ｐゴシック"/>
            </a:rPr>
            <a:t>2.6</a:t>
          </a:r>
          <a:r>
            <a:rPr kumimoji="1" lang="ja-JP" altLang="en-US" sz="1300">
              <a:latin typeface="ＭＳ Ｐゴシック"/>
            </a:rPr>
            <a:t>ポイント高く、引き続き普通建設事業の計画的な取り組みにより市債の新規発行を抑え、積極的な繰上償還によって地方債残高の縮減に努める。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164737</xdr:rowOff>
    </xdr:from>
    <xdr:to>
      <xdr:col>24</xdr:col>
      <xdr:colOff>558800</xdr:colOff>
      <xdr:row>43</xdr:row>
      <xdr:rowOff>40096</xdr:rowOff>
    </xdr:to>
    <xdr:cxnSp macro="">
      <xdr:nvCxnSpPr>
        <xdr:cNvPr id="372" name="直線コネクタ 371"/>
        <xdr:cNvCxnSpPr/>
      </xdr:nvCxnSpPr>
      <xdr:spPr>
        <a:xfrm flipV="1">
          <a:off x="17018000" y="6336937"/>
          <a:ext cx="0" cy="1075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12173</xdr:rowOff>
    </xdr:from>
    <xdr:ext cx="762000" cy="259045"/>
    <xdr:sp macro="" textlink="">
      <xdr:nvSpPr>
        <xdr:cNvPr id="373" name="公債費負担の状況最小値テキスト"/>
        <xdr:cNvSpPr txBox="1"/>
      </xdr:nvSpPr>
      <xdr:spPr>
        <a:xfrm>
          <a:off x="17106900" y="73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43</xdr:row>
      <xdr:rowOff>40096</xdr:rowOff>
    </xdr:from>
    <xdr:to>
      <xdr:col>24</xdr:col>
      <xdr:colOff>647700</xdr:colOff>
      <xdr:row>43</xdr:row>
      <xdr:rowOff>40096</xdr:rowOff>
    </xdr:to>
    <xdr:cxnSp macro="">
      <xdr:nvCxnSpPr>
        <xdr:cNvPr id="374" name="直線コネクタ 373"/>
        <xdr:cNvCxnSpPr/>
      </xdr:nvCxnSpPr>
      <xdr:spPr>
        <a:xfrm>
          <a:off x="16929100" y="741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79664</xdr:rowOff>
    </xdr:from>
    <xdr:ext cx="762000" cy="259045"/>
    <xdr:sp macro="" textlink="">
      <xdr:nvSpPr>
        <xdr:cNvPr id="375"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36</xdr:row>
      <xdr:rowOff>164737</xdr:rowOff>
    </xdr:from>
    <xdr:to>
      <xdr:col>24</xdr:col>
      <xdr:colOff>647700</xdr:colOff>
      <xdr:row>36</xdr:row>
      <xdr:rowOff>164737</xdr:rowOff>
    </xdr:to>
    <xdr:cxnSp macro="">
      <xdr:nvCxnSpPr>
        <xdr:cNvPr id="376" name="直線コネクタ 375"/>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32294</xdr:rowOff>
    </xdr:from>
    <xdr:to>
      <xdr:col>24</xdr:col>
      <xdr:colOff>558800</xdr:colOff>
      <xdr:row>42</xdr:row>
      <xdr:rowOff>80554</xdr:rowOff>
    </xdr:to>
    <xdr:cxnSp macro="">
      <xdr:nvCxnSpPr>
        <xdr:cNvPr id="377" name="直線コネクタ 376"/>
        <xdr:cNvCxnSpPr/>
      </xdr:nvCxnSpPr>
      <xdr:spPr>
        <a:xfrm flipV="1">
          <a:off x="16179800" y="72331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161670</xdr:rowOff>
    </xdr:from>
    <xdr:ext cx="762000" cy="259045"/>
    <xdr:sp macro="" textlink="">
      <xdr:nvSpPr>
        <xdr:cNvPr id="378" name="公債費負担の状況平均値テキスト"/>
        <xdr:cNvSpPr txBox="1"/>
      </xdr:nvSpPr>
      <xdr:spPr>
        <a:xfrm>
          <a:off x="17106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9" name="フローチャート : 判断 378"/>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80554</xdr:rowOff>
    </xdr:from>
    <xdr:to>
      <xdr:col>23</xdr:col>
      <xdr:colOff>406400</xdr:colOff>
      <xdr:row>42</xdr:row>
      <xdr:rowOff>170180</xdr:rowOff>
    </xdr:to>
    <xdr:cxnSp macro="">
      <xdr:nvCxnSpPr>
        <xdr:cNvPr id="380" name="直線コネクタ 379"/>
        <xdr:cNvCxnSpPr/>
      </xdr:nvCxnSpPr>
      <xdr:spPr>
        <a:xfrm flipV="1">
          <a:off x="15290800" y="728145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1" name="フローチャート : 判断 38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2" name="テキスト ボックス 381"/>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115933</xdr:rowOff>
    </xdr:to>
    <xdr:cxnSp macro="">
      <xdr:nvCxnSpPr>
        <xdr:cNvPr id="383" name="直線コネクタ 382"/>
        <xdr:cNvCxnSpPr/>
      </xdr:nvCxnSpPr>
      <xdr:spPr>
        <a:xfrm flipV="1">
          <a:off x="14401800" y="737108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104684</xdr:rowOff>
    </xdr:from>
    <xdr:to>
      <xdr:col>22</xdr:col>
      <xdr:colOff>254000</xdr:colOff>
      <xdr:row>42</xdr:row>
      <xdr:rowOff>34834</xdr:rowOff>
    </xdr:to>
    <xdr:sp macro="" textlink="">
      <xdr:nvSpPr>
        <xdr:cNvPr id="384" name="フローチャート : 判断 383"/>
        <xdr:cNvSpPr/>
      </xdr:nvSpPr>
      <xdr:spPr>
        <a:xfrm>
          <a:off x="15240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45011</xdr:rowOff>
    </xdr:from>
    <xdr:ext cx="762000" cy="259045"/>
    <xdr:sp macro="" textlink="">
      <xdr:nvSpPr>
        <xdr:cNvPr id="385" name="テキスト ボックス 384"/>
        <xdr:cNvSpPr txBox="1"/>
      </xdr:nvSpPr>
      <xdr:spPr>
        <a:xfrm>
          <a:off x="14909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115933</xdr:rowOff>
    </xdr:from>
    <xdr:to>
      <xdr:col>21</xdr:col>
      <xdr:colOff>0</xdr:colOff>
      <xdr:row>44</xdr:row>
      <xdr:rowOff>82369</xdr:rowOff>
    </xdr:to>
    <xdr:cxnSp macro="">
      <xdr:nvCxnSpPr>
        <xdr:cNvPr id="386" name="直線コネクタ 385"/>
        <xdr:cNvCxnSpPr/>
      </xdr:nvCxnSpPr>
      <xdr:spPr>
        <a:xfrm flipV="1">
          <a:off x="13512800" y="748828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152944</xdr:rowOff>
    </xdr:from>
    <xdr:to>
      <xdr:col>21</xdr:col>
      <xdr:colOff>50800</xdr:colOff>
      <xdr:row>42</xdr:row>
      <xdr:rowOff>83094</xdr:rowOff>
    </xdr:to>
    <xdr:sp macro="" textlink="">
      <xdr:nvSpPr>
        <xdr:cNvPr id="387" name="フローチャート : 判断 386"/>
        <xdr:cNvSpPr/>
      </xdr:nvSpPr>
      <xdr:spPr>
        <a:xfrm>
          <a:off x="14351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93271</xdr:rowOff>
    </xdr:from>
    <xdr:ext cx="762000" cy="259045"/>
    <xdr:sp macro="" textlink="">
      <xdr:nvSpPr>
        <xdr:cNvPr id="388" name="テキスト ボックス 387"/>
        <xdr:cNvSpPr txBox="1"/>
      </xdr:nvSpPr>
      <xdr:spPr>
        <a:xfrm>
          <a:off x="14020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389" name="フローチャート : 判断 388"/>
        <xdr:cNvSpPr/>
      </xdr:nvSpPr>
      <xdr:spPr>
        <a:xfrm>
          <a:off x="13462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94178</xdr:rowOff>
    </xdr:from>
    <xdr:ext cx="762000" cy="259045"/>
    <xdr:sp macro="" textlink="">
      <xdr:nvSpPr>
        <xdr:cNvPr id="390" name="テキスト ボックス 389"/>
        <xdr:cNvSpPr txBox="1"/>
      </xdr:nvSpPr>
      <xdr:spPr>
        <a:xfrm>
          <a:off x="13131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152944</xdr:rowOff>
    </xdr:from>
    <xdr:to>
      <xdr:col>24</xdr:col>
      <xdr:colOff>609600</xdr:colOff>
      <xdr:row>42</xdr:row>
      <xdr:rowOff>83094</xdr:rowOff>
    </xdr:to>
    <xdr:sp macro="" textlink="">
      <xdr:nvSpPr>
        <xdr:cNvPr id="396" name="円/楕円 395"/>
        <xdr:cNvSpPr/>
      </xdr:nvSpPr>
      <xdr:spPr>
        <a:xfrm>
          <a:off x="169672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125021</xdr:rowOff>
    </xdr:from>
    <xdr:ext cx="762000" cy="259045"/>
    <xdr:sp macro="" textlink="">
      <xdr:nvSpPr>
        <xdr:cNvPr id="397" name="公債費負担の状況該当値テキスト"/>
        <xdr:cNvSpPr txBox="1"/>
      </xdr:nvSpPr>
      <xdr:spPr>
        <a:xfrm>
          <a:off x="17106900" y="71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29754</xdr:rowOff>
    </xdr:from>
    <xdr:to>
      <xdr:col>23</xdr:col>
      <xdr:colOff>457200</xdr:colOff>
      <xdr:row>42</xdr:row>
      <xdr:rowOff>131354</xdr:rowOff>
    </xdr:to>
    <xdr:sp macro="" textlink="">
      <xdr:nvSpPr>
        <xdr:cNvPr id="398" name="円/楕円 397"/>
        <xdr:cNvSpPr/>
      </xdr:nvSpPr>
      <xdr:spPr>
        <a:xfrm>
          <a:off x="16129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116131</xdr:rowOff>
    </xdr:from>
    <xdr:ext cx="736600" cy="259045"/>
    <xdr:sp macro="" textlink="">
      <xdr:nvSpPr>
        <xdr:cNvPr id="399" name="テキスト ボックス 398"/>
        <xdr:cNvSpPr txBox="1"/>
      </xdr:nvSpPr>
      <xdr:spPr>
        <a:xfrm>
          <a:off x="15798800" y="731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0" name="円/楕円 399"/>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1" name="テキスト ボックス 400"/>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65133</xdr:rowOff>
    </xdr:from>
    <xdr:to>
      <xdr:col>21</xdr:col>
      <xdr:colOff>50800</xdr:colOff>
      <xdr:row>43</xdr:row>
      <xdr:rowOff>166733</xdr:rowOff>
    </xdr:to>
    <xdr:sp macro="" textlink="">
      <xdr:nvSpPr>
        <xdr:cNvPr id="402" name="円/楕円 401"/>
        <xdr:cNvSpPr/>
      </xdr:nvSpPr>
      <xdr:spPr>
        <a:xfrm>
          <a:off x="143510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151510</xdr:rowOff>
    </xdr:from>
    <xdr:ext cx="762000" cy="259045"/>
    <xdr:sp macro="" textlink="">
      <xdr:nvSpPr>
        <xdr:cNvPr id="403" name="テキスト ボックス 402"/>
        <xdr:cNvSpPr txBox="1"/>
      </xdr:nvSpPr>
      <xdr:spPr>
        <a:xfrm>
          <a:off x="14020800" y="7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31569</xdr:rowOff>
    </xdr:from>
    <xdr:to>
      <xdr:col>19</xdr:col>
      <xdr:colOff>533400</xdr:colOff>
      <xdr:row>44</xdr:row>
      <xdr:rowOff>133169</xdr:rowOff>
    </xdr:to>
    <xdr:sp macro="" textlink="">
      <xdr:nvSpPr>
        <xdr:cNvPr id="404" name="円/楕円 403"/>
        <xdr:cNvSpPr/>
      </xdr:nvSpPr>
      <xdr:spPr>
        <a:xfrm>
          <a:off x="13462000" y="75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117946</xdr:rowOff>
    </xdr:from>
    <xdr:ext cx="762000" cy="259045"/>
    <xdr:sp macro="" textlink="">
      <xdr:nvSpPr>
        <xdr:cNvPr id="405" name="テキスト ボックス 404"/>
        <xdr:cNvSpPr txBox="1"/>
      </xdr:nvSpPr>
      <xdr:spPr>
        <a:xfrm>
          <a:off x="13131800" y="766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これまでのプライマリーバランスの黒字化の堅持と繰上償還の結果、地方債残高は前年度から</a:t>
          </a:r>
          <a:r>
            <a:rPr kumimoji="1" lang="en-US" altLang="ja-JP" sz="1300">
              <a:latin typeface="ＭＳ Ｐゴシック"/>
            </a:rPr>
            <a:t>638</a:t>
          </a:r>
          <a:r>
            <a:rPr kumimoji="1" lang="ja-JP" altLang="en-US" sz="1300">
              <a:latin typeface="ＭＳ Ｐゴシック"/>
            </a:rPr>
            <a:t>百万円減少し、</a:t>
          </a:r>
          <a:r>
            <a:rPr kumimoji="1" lang="en-US" altLang="ja-JP" sz="1300">
              <a:latin typeface="ＭＳ Ｐゴシック"/>
            </a:rPr>
            <a:t>22</a:t>
          </a:r>
          <a:r>
            <a:rPr kumimoji="1" lang="ja-JP" altLang="en-US" sz="1300">
              <a:latin typeface="ＭＳ Ｐゴシック"/>
            </a:rPr>
            <a:t>年度末から比べると</a:t>
          </a:r>
          <a:r>
            <a:rPr kumimoji="1" lang="en-US" altLang="ja-JP" sz="1300">
              <a:latin typeface="ＭＳ Ｐゴシック"/>
            </a:rPr>
            <a:t>2,245</a:t>
          </a:r>
          <a:r>
            <a:rPr kumimoji="1" lang="ja-JP" altLang="en-US" sz="1300">
              <a:latin typeface="ＭＳ Ｐゴシック"/>
            </a:rPr>
            <a:t>百万円減少させることができた（</a:t>
          </a:r>
          <a:r>
            <a:rPr kumimoji="1" lang="en-US" altLang="ja-JP" sz="1300">
              <a:latin typeface="ＭＳ Ｐゴシック"/>
            </a:rPr>
            <a:t>22</a:t>
          </a:r>
          <a:r>
            <a:rPr kumimoji="1" lang="ja-JP" altLang="en-US" sz="1300">
              <a:latin typeface="ＭＳ Ｐゴシック"/>
            </a:rPr>
            <a:t>年度末残高</a:t>
          </a:r>
          <a:r>
            <a:rPr kumimoji="1" lang="en-US" altLang="ja-JP" sz="1300">
              <a:latin typeface="ＭＳ Ｐゴシック"/>
            </a:rPr>
            <a:t>37,231</a:t>
          </a:r>
          <a:r>
            <a:rPr kumimoji="1" lang="ja-JP" altLang="en-US" sz="1300">
              <a:latin typeface="ＭＳ Ｐゴシック"/>
            </a:rPr>
            <a:t>百万年→</a:t>
          </a:r>
          <a:r>
            <a:rPr kumimoji="1" lang="en-US" altLang="ja-JP" sz="1300">
              <a:latin typeface="ＭＳ Ｐゴシック"/>
            </a:rPr>
            <a:t>26</a:t>
          </a:r>
          <a:r>
            <a:rPr kumimoji="1" lang="ja-JP" altLang="en-US" sz="1300">
              <a:latin typeface="ＭＳ Ｐゴシック"/>
            </a:rPr>
            <a:t>年度末残高</a:t>
          </a:r>
          <a:r>
            <a:rPr kumimoji="1" lang="en-US" altLang="ja-JP" sz="1300">
              <a:latin typeface="ＭＳ Ｐゴシック"/>
            </a:rPr>
            <a:t>34,986</a:t>
          </a:r>
          <a:r>
            <a:rPr kumimoji="1" lang="ja-JP" altLang="en-US" sz="1300">
              <a:latin typeface="ＭＳ Ｐゴシック"/>
            </a:rPr>
            <a:t>百万円）。その結果、前年度数値から</a:t>
          </a:r>
          <a:r>
            <a:rPr kumimoji="1" lang="en-US" altLang="ja-JP" sz="1300">
              <a:latin typeface="ＭＳ Ｐゴシック"/>
            </a:rPr>
            <a:t>0.3</a:t>
          </a:r>
          <a:r>
            <a:rPr kumimoji="1" lang="ja-JP" altLang="en-US" sz="1300">
              <a:latin typeface="ＭＳ Ｐゴシック"/>
            </a:rPr>
            <a:t>ポイント改善した。</a:t>
          </a:r>
        </a:p>
        <a:p>
          <a:r>
            <a:rPr kumimoji="1" lang="ja-JP" altLang="en-US" sz="1300">
              <a:latin typeface="ＭＳ Ｐゴシック"/>
            </a:rPr>
            <a:t>　起債残高と基金残高の動向は将来負担比率に大きな影響を及ぼすものであり、普通交付税の合併算定替の特例期間の終了後の財政運営も見据え、可能な限り基金などの確保を図るとともに、引き続き定員管理の適正化や事務事業の見直しなどの実践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153488</xdr:rowOff>
    </xdr:from>
    <xdr:to>
      <xdr:col>24</xdr:col>
      <xdr:colOff>558800</xdr:colOff>
      <xdr:row>17</xdr:row>
      <xdr:rowOff>156936</xdr:rowOff>
    </xdr:to>
    <xdr:cxnSp macro="">
      <xdr:nvCxnSpPr>
        <xdr:cNvPr id="441" name="直線コネクタ 440"/>
        <xdr:cNvCxnSpPr/>
      </xdr:nvCxnSpPr>
      <xdr:spPr>
        <a:xfrm flipV="1">
          <a:off x="16179800" y="306813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156936</xdr:rowOff>
    </xdr:from>
    <xdr:to>
      <xdr:col>23</xdr:col>
      <xdr:colOff>406400</xdr:colOff>
      <xdr:row>18</xdr:row>
      <xdr:rowOff>22255</xdr:rowOff>
    </xdr:to>
    <xdr:cxnSp macro="">
      <xdr:nvCxnSpPr>
        <xdr:cNvPr id="444" name="直線コネクタ 443"/>
        <xdr:cNvCxnSpPr/>
      </xdr:nvCxnSpPr>
      <xdr:spPr>
        <a:xfrm flipV="1">
          <a:off x="15290800" y="3071586"/>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22255</xdr:rowOff>
    </xdr:from>
    <xdr:to>
      <xdr:col>22</xdr:col>
      <xdr:colOff>203200</xdr:colOff>
      <xdr:row>18</xdr:row>
      <xdr:rowOff>152098</xdr:rowOff>
    </xdr:to>
    <xdr:cxnSp macro="">
      <xdr:nvCxnSpPr>
        <xdr:cNvPr id="447" name="直線コネクタ 446"/>
        <xdr:cNvCxnSpPr/>
      </xdr:nvCxnSpPr>
      <xdr:spPr>
        <a:xfrm flipV="1">
          <a:off x="14401800" y="3108355"/>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152098</xdr:rowOff>
    </xdr:from>
    <xdr:to>
      <xdr:col>21</xdr:col>
      <xdr:colOff>0</xdr:colOff>
      <xdr:row>19</xdr:row>
      <xdr:rowOff>123130</xdr:rowOff>
    </xdr:to>
    <xdr:cxnSp macro="">
      <xdr:nvCxnSpPr>
        <xdr:cNvPr id="450" name="直線コネクタ 449"/>
        <xdr:cNvCxnSpPr/>
      </xdr:nvCxnSpPr>
      <xdr:spPr>
        <a:xfrm flipV="1">
          <a:off x="13512800" y="3238198"/>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4" name="テキスト ボックス 453"/>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102688</xdr:rowOff>
    </xdr:from>
    <xdr:to>
      <xdr:col>24</xdr:col>
      <xdr:colOff>609600</xdr:colOff>
      <xdr:row>18</xdr:row>
      <xdr:rowOff>32838</xdr:rowOff>
    </xdr:to>
    <xdr:sp macro="" textlink="">
      <xdr:nvSpPr>
        <xdr:cNvPr id="460" name="円/楕円 459"/>
        <xdr:cNvSpPr/>
      </xdr:nvSpPr>
      <xdr:spPr>
        <a:xfrm>
          <a:off x="169672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74765</xdr:rowOff>
    </xdr:from>
    <xdr:ext cx="762000" cy="259045"/>
    <xdr:sp macro="" textlink="">
      <xdr:nvSpPr>
        <xdr:cNvPr id="461" name="将来負担の状況該当値テキスト"/>
        <xdr:cNvSpPr txBox="1"/>
      </xdr:nvSpPr>
      <xdr:spPr>
        <a:xfrm>
          <a:off x="17106900" y="298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106136</xdr:rowOff>
    </xdr:from>
    <xdr:to>
      <xdr:col>23</xdr:col>
      <xdr:colOff>457200</xdr:colOff>
      <xdr:row>18</xdr:row>
      <xdr:rowOff>36286</xdr:rowOff>
    </xdr:to>
    <xdr:sp macro="" textlink="">
      <xdr:nvSpPr>
        <xdr:cNvPr id="462" name="円/楕円 461"/>
        <xdr:cNvSpPr/>
      </xdr:nvSpPr>
      <xdr:spPr>
        <a:xfrm>
          <a:off x="16129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21063</xdr:rowOff>
    </xdr:from>
    <xdr:ext cx="736600" cy="259045"/>
    <xdr:sp macro="" textlink="">
      <xdr:nvSpPr>
        <xdr:cNvPr id="463" name="テキスト ボックス 462"/>
        <xdr:cNvSpPr txBox="1"/>
      </xdr:nvSpPr>
      <xdr:spPr>
        <a:xfrm>
          <a:off x="15798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142905</xdr:rowOff>
    </xdr:from>
    <xdr:to>
      <xdr:col>22</xdr:col>
      <xdr:colOff>254000</xdr:colOff>
      <xdr:row>18</xdr:row>
      <xdr:rowOff>73055</xdr:rowOff>
    </xdr:to>
    <xdr:sp macro="" textlink="">
      <xdr:nvSpPr>
        <xdr:cNvPr id="464" name="円/楕円 463"/>
        <xdr:cNvSpPr/>
      </xdr:nvSpPr>
      <xdr:spPr>
        <a:xfrm>
          <a:off x="15240000" y="30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57832</xdr:rowOff>
    </xdr:from>
    <xdr:ext cx="762000" cy="259045"/>
    <xdr:sp macro="" textlink="">
      <xdr:nvSpPr>
        <xdr:cNvPr id="465" name="テキスト ボックス 464"/>
        <xdr:cNvSpPr txBox="1"/>
      </xdr:nvSpPr>
      <xdr:spPr>
        <a:xfrm>
          <a:off x="14909800" y="314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101298</xdr:rowOff>
    </xdr:from>
    <xdr:to>
      <xdr:col>21</xdr:col>
      <xdr:colOff>50800</xdr:colOff>
      <xdr:row>19</xdr:row>
      <xdr:rowOff>31448</xdr:rowOff>
    </xdr:to>
    <xdr:sp macro="" textlink="">
      <xdr:nvSpPr>
        <xdr:cNvPr id="466" name="円/楕円 465"/>
        <xdr:cNvSpPr/>
      </xdr:nvSpPr>
      <xdr:spPr>
        <a:xfrm>
          <a:off x="14351000" y="31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16225</xdr:rowOff>
    </xdr:from>
    <xdr:ext cx="762000" cy="259045"/>
    <xdr:sp macro="" textlink="">
      <xdr:nvSpPr>
        <xdr:cNvPr id="467" name="テキスト ボックス 466"/>
        <xdr:cNvSpPr txBox="1"/>
      </xdr:nvSpPr>
      <xdr:spPr>
        <a:xfrm>
          <a:off x="14020800" y="327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72330</xdr:rowOff>
    </xdr:from>
    <xdr:to>
      <xdr:col>19</xdr:col>
      <xdr:colOff>533400</xdr:colOff>
      <xdr:row>20</xdr:row>
      <xdr:rowOff>2480</xdr:rowOff>
    </xdr:to>
    <xdr:sp macro="" textlink="">
      <xdr:nvSpPr>
        <xdr:cNvPr id="468" name="円/楕円 467"/>
        <xdr:cNvSpPr/>
      </xdr:nvSpPr>
      <xdr:spPr>
        <a:xfrm>
          <a:off x="134620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158707</xdr:rowOff>
    </xdr:from>
    <xdr:ext cx="762000" cy="259045"/>
    <xdr:sp macro="" textlink="">
      <xdr:nvSpPr>
        <xdr:cNvPr id="469" name="テキスト ボックス 468"/>
        <xdr:cNvSpPr txBox="1"/>
      </xdr:nvSpPr>
      <xdr:spPr>
        <a:xfrm>
          <a:off x="13131800" y="341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92,836
90,283
481.62
37,626,417
36,576,888
748,937
24,358,415
34,985,764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給与改定臨時特例法による給与減額支給措置や人件費独自削減の終了に伴い、前年度比で</a:t>
          </a:r>
          <a:r>
            <a:rPr kumimoji="1" lang="en-US" altLang="ja-JP" sz="1300">
              <a:latin typeface="ＭＳ Ｐゴシック"/>
            </a:rPr>
            <a:t>1.0</a:t>
          </a:r>
          <a:r>
            <a:rPr kumimoji="1" lang="ja-JP" altLang="en-US" sz="1300">
              <a:latin typeface="ＭＳ Ｐゴシック"/>
            </a:rPr>
            <a:t>ポイント（対前年度比</a:t>
          </a:r>
          <a:r>
            <a:rPr kumimoji="1" lang="en-US" altLang="ja-JP" sz="1300">
              <a:latin typeface="ＭＳ Ｐゴシック"/>
            </a:rPr>
            <a:t>280</a:t>
          </a:r>
          <a:r>
            <a:rPr kumimoji="1" lang="ja-JP" altLang="en-US" sz="1300">
              <a:latin typeface="ＭＳ Ｐゴシック"/>
            </a:rPr>
            <a:t>百万円増）増加し、類似団体平均からも</a:t>
          </a:r>
          <a:r>
            <a:rPr kumimoji="1" lang="en-US" altLang="ja-JP" sz="1300">
              <a:latin typeface="ＭＳ Ｐゴシック"/>
            </a:rPr>
            <a:t>0.9</a:t>
          </a:r>
          <a:r>
            <a:rPr kumimoji="1" lang="ja-JP" altLang="en-US" sz="1300">
              <a:latin typeface="ＭＳ Ｐゴシック"/>
            </a:rPr>
            <a:t>ポイント上回った。</a:t>
          </a:r>
        </a:p>
        <a:p>
          <a:r>
            <a:rPr kumimoji="1" lang="ja-JP" altLang="en-US" sz="1300">
              <a:latin typeface="ＭＳ Ｐゴシック"/>
            </a:rPr>
            <a:t>　今後も定員適正化計画に基づく職員数の削減を進めるとともに、時間外手当の削減に努める。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25400</xdr:rowOff>
    </xdr:from>
    <xdr:to>
      <xdr:col>7</xdr:col>
      <xdr:colOff>15875</xdr:colOff>
      <xdr:row>38</xdr:row>
      <xdr:rowOff>152400</xdr:rowOff>
    </xdr:to>
    <xdr:cxnSp macro="">
      <xdr:nvCxnSpPr>
        <xdr:cNvPr id="64" name="直線コネクタ 63"/>
        <xdr:cNvCxnSpPr/>
      </xdr:nvCxnSpPr>
      <xdr:spPr>
        <a:xfrm>
          <a:off x="3987800" y="6540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25400</xdr:rowOff>
    </xdr:from>
    <xdr:to>
      <xdr:col>5</xdr:col>
      <xdr:colOff>549275</xdr:colOff>
      <xdr:row>38</xdr:row>
      <xdr:rowOff>165100</xdr:rowOff>
    </xdr:to>
    <xdr:cxnSp macro="">
      <xdr:nvCxnSpPr>
        <xdr:cNvPr id="67" name="直線コネクタ 66"/>
        <xdr:cNvCxnSpPr/>
      </xdr:nvCxnSpPr>
      <xdr:spPr>
        <a:xfrm flipV="1">
          <a:off x="3098800" y="6540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44450</xdr:rowOff>
    </xdr:to>
    <xdr:cxnSp macro="">
      <xdr:nvCxnSpPr>
        <xdr:cNvPr id="70" name="直線コネクタ 69"/>
        <xdr:cNvCxnSpPr/>
      </xdr:nvCxnSpPr>
      <xdr:spPr>
        <a:xfrm flipV="1">
          <a:off x="2209800" y="668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44450</xdr:rowOff>
    </xdr:from>
    <xdr:to>
      <xdr:col>3</xdr:col>
      <xdr:colOff>142875</xdr:colOff>
      <xdr:row>39</xdr:row>
      <xdr:rowOff>158750</xdr:rowOff>
    </xdr:to>
    <xdr:cxnSp macro="">
      <xdr:nvCxnSpPr>
        <xdr:cNvPr id="73" name="直線コネクタ 72"/>
        <xdr:cNvCxnSpPr/>
      </xdr:nvCxnSpPr>
      <xdr:spPr>
        <a:xfrm flipV="1">
          <a:off x="1320800" y="673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101600</xdr:rowOff>
    </xdr:from>
    <xdr:to>
      <xdr:col>7</xdr:col>
      <xdr:colOff>66675</xdr:colOff>
      <xdr:row>39</xdr:row>
      <xdr:rowOff>31750</xdr:rowOff>
    </xdr:to>
    <xdr:sp macro="" textlink="">
      <xdr:nvSpPr>
        <xdr:cNvPr id="83" name="円/楕円 82"/>
        <xdr:cNvSpPr/>
      </xdr:nvSpPr>
      <xdr:spPr>
        <a:xfrm>
          <a:off x="4775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73677</xdr:rowOff>
    </xdr:from>
    <xdr:ext cx="762000" cy="259045"/>
    <xdr:sp macro="" textlink="">
      <xdr:nvSpPr>
        <xdr:cNvPr id="84" name="人件費該当値テキスト"/>
        <xdr:cNvSpPr txBox="1"/>
      </xdr:nvSpPr>
      <xdr:spPr>
        <a:xfrm>
          <a:off x="4914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146050</xdr:rowOff>
    </xdr:from>
    <xdr:to>
      <xdr:col>5</xdr:col>
      <xdr:colOff>600075</xdr:colOff>
      <xdr:row>38</xdr:row>
      <xdr:rowOff>76200</xdr:rowOff>
    </xdr:to>
    <xdr:sp macro="" textlink="">
      <xdr:nvSpPr>
        <xdr:cNvPr id="85" name="円/楕円 84"/>
        <xdr:cNvSpPr/>
      </xdr:nvSpPr>
      <xdr:spPr>
        <a:xfrm>
          <a:off x="3937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86" name="テキスト ボックス 85"/>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7" name="円/楕円 86"/>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88" name="テキスト ボックス 87"/>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165100</xdr:rowOff>
    </xdr:from>
    <xdr:to>
      <xdr:col>3</xdr:col>
      <xdr:colOff>193675</xdr:colOff>
      <xdr:row>39</xdr:row>
      <xdr:rowOff>95250</xdr:rowOff>
    </xdr:to>
    <xdr:sp macro="" textlink="">
      <xdr:nvSpPr>
        <xdr:cNvPr id="89" name="円/楕円 88"/>
        <xdr:cNvSpPr/>
      </xdr:nvSpPr>
      <xdr:spPr>
        <a:xfrm>
          <a:off x="2159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107950</xdr:rowOff>
    </xdr:from>
    <xdr:to>
      <xdr:col>1</xdr:col>
      <xdr:colOff>676275</xdr:colOff>
      <xdr:row>40</xdr:row>
      <xdr:rowOff>38100</xdr:rowOff>
    </xdr:to>
    <xdr:sp macro="" textlink="">
      <xdr:nvSpPr>
        <xdr:cNvPr id="91" name="円/楕円 90"/>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22877</xdr:rowOff>
    </xdr:from>
    <xdr:ext cx="762000" cy="259045"/>
    <xdr:sp macro="" textlink="">
      <xdr:nvSpPr>
        <xdr:cNvPr id="92" name="テキスト ボックス 91"/>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物件費は前年度比と横ばい（対前年度比</a:t>
          </a:r>
          <a:r>
            <a:rPr kumimoji="1" lang="en-US" altLang="ja-JP" sz="1300">
              <a:latin typeface="ＭＳ Ｐゴシック"/>
            </a:rPr>
            <a:t>28</a:t>
          </a:r>
          <a:r>
            <a:rPr kumimoji="1" lang="ja-JP" altLang="en-US" sz="1300">
              <a:latin typeface="ＭＳ Ｐゴシック"/>
            </a:rPr>
            <a:t>百万円の減）の</a:t>
          </a:r>
          <a:r>
            <a:rPr kumimoji="1" lang="en-US" altLang="ja-JP" sz="1300">
              <a:latin typeface="ＭＳ Ｐゴシック"/>
            </a:rPr>
            <a:t>15.8</a:t>
          </a:r>
          <a:r>
            <a:rPr kumimoji="1" lang="ja-JP" altLang="en-US" sz="1300">
              <a:latin typeface="ＭＳ Ｐゴシック"/>
            </a:rPr>
            <a:t>ポイントとなったが、類似団体、全国、滋賀県平均のいずれも上回っている。広い面積を有するためごみ収集運搬業務の負担や、５町合併により複数施設を抱え合併前と同様の施設運営などが大きな要因となっている。</a:t>
          </a:r>
        </a:p>
        <a:p>
          <a:r>
            <a:rPr kumimoji="1" lang="ja-JP" altLang="en-US" sz="1300">
              <a:latin typeface="ＭＳ Ｐゴシック"/>
            </a:rPr>
            <a:t>　今後も事務事業の見直しや施設の統廃合を含めた行財政改革を実践し、歳出削減に努める。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16</xdr:row>
      <xdr:rowOff>165100</xdr:rowOff>
    </xdr:to>
    <xdr:cxnSp macro="">
      <xdr:nvCxnSpPr>
        <xdr:cNvPr id="127" name="直線コネクタ 126"/>
        <xdr:cNvCxnSpPr/>
      </xdr:nvCxnSpPr>
      <xdr:spPr>
        <a:xfrm>
          <a:off x="15671800" y="290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16</xdr:row>
      <xdr:rowOff>165100</xdr:rowOff>
    </xdr:to>
    <xdr:cxnSp macro="">
      <xdr:nvCxnSpPr>
        <xdr:cNvPr id="130" name="直線コネクタ 129"/>
        <xdr:cNvCxnSpPr/>
      </xdr:nvCxnSpPr>
      <xdr:spPr>
        <a:xfrm>
          <a:off x="14782800" y="2810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16</xdr:row>
      <xdr:rowOff>67129</xdr:rowOff>
    </xdr:to>
    <xdr:cxnSp macro="">
      <xdr:nvCxnSpPr>
        <xdr:cNvPr id="133" name="直線コネクタ 132"/>
        <xdr:cNvCxnSpPr/>
      </xdr:nvCxnSpPr>
      <xdr:spPr>
        <a:xfrm>
          <a:off x="13893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35" name="テキスト ボックス 13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15</xdr:row>
      <xdr:rowOff>162379</xdr:rowOff>
    </xdr:to>
    <xdr:cxnSp macro="">
      <xdr:nvCxnSpPr>
        <xdr:cNvPr id="136" name="直線コネクタ 135"/>
        <xdr:cNvCxnSpPr/>
      </xdr:nvCxnSpPr>
      <xdr:spPr>
        <a:xfrm flipV="1">
          <a:off x="13004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7"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0" name="円/楕円 149"/>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51" name="テキスト ボックス 150"/>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89807</xdr:rowOff>
    </xdr:from>
    <xdr:to>
      <xdr:col>20</xdr:col>
      <xdr:colOff>209550</xdr:colOff>
      <xdr:row>16</xdr:row>
      <xdr:rowOff>19957</xdr:rowOff>
    </xdr:to>
    <xdr:sp macro="" textlink="">
      <xdr:nvSpPr>
        <xdr:cNvPr id="152" name="円/楕円 151"/>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53" name="テキスト ボックス 152"/>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4" name="円/楕円 153"/>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55" name="テキスト ボックス 154"/>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ポイント（対前年度比</a:t>
          </a:r>
          <a:r>
            <a:rPr kumimoji="1" lang="en-US" altLang="ja-JP" sz="1300">
              <a:latin typeface="ＭＳ Ｐゴシック"/>
            </a:rPr>
            <a:t>302</a:t>
          </a:r>
          <a:r>
            <a:rPr kumimoji="1" lang="ja-JP" altLang="en-US" sz="1300">
              <a:latin typeface="ＭＳ Ｐゴシック"/>
            </a:rPr>
            <a:t>百万円増）高くなった要因は、臨時福祉給付金・子育て世帯臨時特例給付金支給事業の開始に伴い増加したことが挙げられる。</a:t>
          </a:r>
        </a:p>
        <a:p>
          <a:r>
            <a:rPr kumimoji="1" lang="ja-JP" altLang="en-US" sz="1300">
              <a:latin typeface="ＭＳ Ｐゴシック"/>
            </a:rPr>
            <a:t>　今後も、少子高齢化が進み、扶助費の増加が見込まれることから、事業の見直しにより、適度なサービス水準と経費のバランスに留意していく必要がある。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88900</xdr:rowOff>
    </xdr:from>
    <xdr:to>
      <xdr:col>7</xdr:col>
      <xdr:colOff>15875</xdr:colOff>
      <xdr:row>62</xdr:row>
      <xdr:rowOff>63500</xdr:rowOff>
    </xdr:to>
    <xdr:cxnSp macro="">
      <xdr:nvCxnSpPr>
        <xdr:cNvPr id="183" name="直線コネクタ 182"/>
        <xdr:cNvCxnSpPr/>
      </xdr:nvCxnSpPr>
      <xdr:spPr>
        <a:xfrm flipV="1">
          <a:off x="4826000" y="9347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35577</xdr:rowOff>
    </xdr:from>
    <xdr:ext cx="762000" cy="259045"/>
    <xdr:sp macro="" textlink="">
      <xdr:nvSpPr>
        <xdr:cNvPr id="184"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63500</xdr:rowOff>
    </xdr:from>
    <xdr:to>
      <xdr:col>7</xdr:col>
      <xdr:colOff>104775</xdr:colOff>
      <xdr:row>62</xdr:row>
      <xdr:rowOff>63500</xdr:rowOff>
    </xdr:to>
    <xdr:cxnSp macro="">
      <xdr:nvCxnSpPr>
        <xdr:cNvPr id="185" name="直線コネクタ 184"/>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3827</xdr:rowOff>
    </xdr:from>
    <xdr:ext cx="762000" cy="259045"/>
    <xdr:sp macro="" textlink="">
      <xdr:nvSpPr>
        <xdr:cNvPr id="186" name="扶助費最大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54</xdr:row>
      <xdr:rowOff>88900</xdr:rowOff>
    </xdr:from>
    <xdr:to>
      <xdr:col>7</xdr:col>
      <xdr:colOff>104775</xdr:colOff>
      <xdr:row>54</xdr:row>
      <xdr:rowOff>88900</xdr:rowOff>
    </xdr:to>
    <xdr:cxnSp macro="">
      <xdr:nvCxnSpPr>
        <xdr:cNvPr id="187" name="直線コネクタ 186"/>
        <xdr:cNvCxnSpPr/>
      </xdr:nvCxnSpPr>
      <xdr:spPr>
        <a:xfrm>
          <a:off x="4737100" y="93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139700</xdr:rowOff>
    </xdr:to>
    <xdr:cxnSp macro="">
      <xdr:nvCxnSpPr>
        <xdr:cNvPr id="188" name="直線コネクタ 187"/>
        <xdr:cNvCxnSpPr/>
      </xdr:nvCxnSpPr>
      <xdr:spPr>
        <a:xfrm>
          <a:off x="3987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76200</xdr:rowOff>
    </xdr:from>
    <xdr:to>
      <xdr:col>5</xdr:col>
      <xdr:colOff>549275</xdr:colOff>
      <xdr:row>54</xdr:row>
      <xdr:rowOff>127000</xdr:rowOff>
    </xdr:to>
    <xdr:cxnSp macro="">
      <xdr:nvCxnSpPr>
        <xdr:cNvPr id="191" name="直線コネクタ 190"/>
        <xdr:cNvCxnSpPr/>
      </xdr:nvCxnSpPr>
      <xdr:spPr>
        <a:xfrm>
          <a:off x="3098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2" name="フローチャート :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76200</xdr:rowOff>
    </xdr:to>
    <xdr:cxnSp macro="">
      <xdr:nvCxnSpPr>
        <xdr:cNvPr id="194" name="直線コネクタ 193"/>
        <xdr:cNvCxnSpPr/>
      </xdr:nvCxnSpPr>
      <xdr:spPr>
        <a:xfrm>
          <a:off x="2209800" y="927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5" name="フローチャート :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38100</xdr:rowOff>
    </xdr:to>
    <xdr:cxnSp macro="">
      <xdr:nvCxnSpPr>
        <xdr:cNvPr id="197" name="直線コネクタ 196"/>
        <xdr:cNvCxnSpPr/>
      </xdr:nvCxnSpPr>
      <xdr:spPr>
        <a:xfrm flipV="1">
          <a:off x="1320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12700</xdr:rowOff>
    </xdr:from>
    <xdr:to>
      <xdr:col>3</xdr:col>
      <xdr:colOff>193675</xdr:colOff>
      <xdr:row>56</xdr:row>
      <xdr:rowOff>114300</xdr:rowOff>
    </xdr:to>
    <xdr:sp macro="" textlink="">
      <xdr:nvSpPr>
        <xdr:cNvPr id="198" name="フローチャート : 判断 197"/>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199" name="テキスト ボックス 198"/>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00" name="フローチャート : 判断 199"/>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201" name="テキスト ボックス 200"/>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7" name="円/楕円 206"/>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9" name="円/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11" name="円/楕円 210"/>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2" name="テキスト ボックス 211"/>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5" name="円/楕円 214"/>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6" name="テキスト ボックス 215"/>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下水道事業の起債償還の増加に伴う特別会計、企業会計への繰出金の増加などにより、前年度比で</a:t>
          </a:r>
          <a:r>
            <a:rPr kumimoji="1" lang="en-US" altLang="ja-JP" sz="1300">
              <a:latin typeface="ＭＳ Ｐゴシック"/>
            </a:rPr>
            <a:t>0.1</a:t>
          </a:r>
          <a:r>
            <a:rPr kumimoji="1" lang="ja-JP" altLang="en-US" sz="1300">
              <a:latin typeface="ＭＳ Ｐゴシック"/>
            </a:rPr>
            <a:t>ポイント上回り、類似団体平均からも</a:t>
          </a:r>
          <a:r>
            <a:rPr kumimoji="1" lang="en-US" altLang="ja-JP" sz="1300">
              <a:latin typeface="ＭＳ Ｐゴシック"/>
            </a:rPr>
            <a:t>0.8</a:t>
          </a:r>
          <a:r>
            <a:rPr kumimoji="1" lang="ja-JP" altLang="en-US" sz="1300">
              <a:latin typeface="ＭＳ Ｐゴシック"/>
            </a:rPr>
            <a:t>ポイント上回ることとなった。</a:t>
          </a:r>
        </a:p>
        <a:p>
          <a:r>
            <a:rPr kumimoji="1" lang="ja-JP" altLang="en-US" sz="1300">
              <a:latin typeface="ＭＳ Ｐゴシック"/>
            </a:rPr>
            <a:t>　今後も特別会計、企業会計においては独立採算制を念頭においた健全化に努め、赤字補填のための繰出金の削減に努める。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6" name="直線コネクタ 245"/>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7"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8" name="直線コネクタ 247"/>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9"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0" name="直線コネクタ 249"/>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64407</xdr:rowOff>
    </xdr:from>
    <xdr:to>
      <xdr:col>24</xdr:col>
      <xdr:colOff>31750</xdr:colOff>
      <xdr:row>59</xdr:row>
      <xdr:rowOff>75293</xdr:rowOff>
    </xdr:to>
    <xdr:cxnSp macro="">
      <xdr:nvCxnSpPr>
        <xdr:cNvPr id="251" name="直線コネクタ 250"/>
        <xdr:cNvCxnSpPr/>
      </xdr:nvCxnSpPr>
      <xdr:spPr>
        <a:xfrm>
          <a:off x="15671800" y="10179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2"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3" name="フローチャート : 判断 252"/>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148772</xdr:rowOff>
    </xdr:from>
    <xdr:to>
      <xdr:col>22</xdr:col>
      <xdr:colOff>565150</xdr:colOff>
      <xdr:row>59</xdr:row>
      <xdr:rowOff>64407</xdr:rowOff>
    </xdr:to>
    <xdr:cxnSp macro="">
      <xdr:nvCxnSpPr>
        <xdr:cNvPr id="254" name="直線コネクタ 253"/>
        <xdr:cNvCxnSpPr/>
      </xdr:nvCxnSpPr>
      <xdr:spPr>
        <a:xfrm>
          <a:off x="14782800" y="10092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5" name="フローチャート : 判断 254"/>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6" name="テキスト ボックス 255"/>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18143</xdr:rowOff>
    </xdr:from>
    <xdr:to>
      <xdr:col>21</xdr:col>
      <xdr:colOff>361950</xdr:colOff>
      <xdr:row>58</xdr:row>
      <xdr:rowOff>148772</xdr:rowOff>
    </xdr:to>
    <xdr:cxnSp macro="">
      <xdr:nvCxnSpPr>
        <xdr:cNvPr id="257" name="直線コネクタ 256"/>
        <xdr:cNvCxnSpPr/>
      </xdr:nvCxnSpPr>
      <xdr:spPr>
        <a:xfrm>
          <a:off x="13893800" y="9962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8" name="フローチャート : 判断 257"/>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9" name="テキスト ボックス 258"/>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18143</xdr:rowOff>
    </xdr:from>
    <xdr:to>
      <xdr:col>20</xdr:col>
      <xdr:colOff>158750</xdr:colOff>
      <xdr:row>58</xdr:row>
      <xdr:rowOff>116115</xdr:rowOff>
    </xdr:to>
    <xdr:cxnSp macro="">
      <xdr:nvCxnSpPr>
        <xdr:cNvPr id="260" name="直線コネクタ 259"/>
        <xdr:cNvCxnSpPr/>
      </xdr:nvCxnSpPr>
      <xdr:spPr>
        <a:xfrm flipV="1">
          <a:off x="13004800" y="9962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61" name="フローチャート : 判断 260"/>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2" name="テキスト ボックス 261"/>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3" name="フローチャート : 判断 262"/>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4" name="テキスト ボックス 263"/>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24493</xdr:rowOff>
    </xdr:from>
    <xdr:to>
      <xdr:col>24</xdr:col>
      <xdr:colOff>82550</xdr:colOff>
      <xdr:row>59</xdr:row>
      <xdr:rowOff>126093</xdr:rowOff>
    </xdr:to>
    <xdr:sp macro="" textlink="">
      <xdr:nvSpPr>
        <xdr:cNvPr id="270" name="円/楕円 269"/>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168020</xdr:rowOff>
    </xdr:from>
    <xdr:ext cx="762000" cy="259045"/>
    <xdr:sp macro="" textlink="">
      <xdr:nvSpPr>
        <xdr:cNvPr id="271"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13607</xdr:rowOff>
    </xdr:from>
    <xdr:to>
      <xdr:col>22</xdr:col>
      <xdr:colOff>615950</xdr:colOff>
      <xdr:row>59</xdr:row>
      <xdr:rowOff>115207</xdr:rowOff>
    </xdr:to>
    <xdr:sp macro="" textlink="">
      <xdr:nvSpPr>
        <xdr:cNvPr id="272" name="円/楕円 271"/>
        <xdr:cNvSpPr/>
      </xdr:nvSpPr>
      <xdr:spPr>
        <a:xfrm>
          <a:off x="15621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99984</xdr:rowOff>
    </xdr:from>
    <xdr:ext cx="736600" cy="259045"/>
    <xdr:sp macro="" textlink="">
      <xdr:nvSpPr>
        <xdr:cNvPr id="273" name="テキスト ボックス 272"/>
        <xdr:cNvSpPr txBox="1"/>
      </xdr:nvSpPr>
      <xdr:spPr>
        <a:xfrm>
          <a:off x="15290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97972</xdr:rowOff>
    </xdr:from>
    <xdr:to>
      <xdr:col>21</xdr:col>
      <xdr:colOff>412750</xdr:colOff>
      <xdr:row>59</xdr:row>
      <xdr:rowOff>28122</xdr:rowOff>
    </xdr:to>
    <xdr:sp macro="" textlink="">
      <xdr:nvSpPr>
        <xdr:cNvPr id="274" name="円/楕円 273"/>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12899</xdr:rowOff>
    </xdr:from>
    <xdr:ext cx="762000" cy="259045"/>
    <xdr:sp macro="" textlink="">
      <xdr:nvSpPr>
        <xdr:cNvPr id="275" name="テキスト ボックス 274"/>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138793</xdr:rowOff>
    </xdr:from>
    <xdr:to>
      <xdr:col>20</xdr:col>
      <xdr:colOff>209550</xdr:colOff>
      <xdr:row>58</xdr:row>
      <xdr:rowOff>68943</xdr:rowOff>
    </xdr:to>
    <xdr:sp macro="" textlink="">
      <xdr:nvSpPr>
        <xdr:cNvPr id="276" name="円/楕円 275"/>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79120</xdr:rowOff>
    </xdr:from>
    <xdr:ext cx="762000" cy="259045"/>
    <xdr:sp macro="" textlink="">
      <xdr:nvSpPr>
        <xdr:cNvPr id="277" name="テキスト ボックス 276"/>
        <xdr:cNvSpPr txBox="1"/>
      </xdr:nvSpPr>
      <xdr:spPr>
        <a:xfrm>
          <a:off x="13512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78" name="円/楕円 277"/>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79" name="テキスト ボックス 278"/>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補助金適正化計画に基づき事業の見直し等を行ってきたが、一部事務組合負担金（衛生センター建設公債費）や公立甲賀病院補助金（新病院建設公債費）の増加により、前年度比で</a:t>
          </a:r>
          <a:r>
            <a:rPr kumimoji="1" lang="en-US" altLang="ja-JP" sz="1300">
              <a:latin typeface="ＭＳ Ｐゴシック"/>
            </a:rPr>
            <a:t>1.6</a:t>
          </a:r>
          <a:r>
            <a:rPr kumimoji="1" lang="ja-JP" altLang="en-US" sz="1300">
              <a:latin typeface="ＭＳ Ｐゴシック"/>
            </a:rPr>
            <a:t>ポイント（対前年度比</a:t>
          </a:r>
          <a:r>
            <a:rPr kumimoji="1" lang="en-US" altLang="ja-JP" sz="1300">
              <a:latin typeface="ＭＳ Ｐゴシック"/>
            </a:rPr>
            <a:t>569</a:t>
          </a:r>
          <a:r>
            <a:rPr kumimoji="1" lang="ja-JP" altLang="en-US" sz="1300">
              <a:latin typeface="ＭＳ Ｐゴシック"/>
            </a:rPr>
            <a:t>百万円の増）上回った。</a:t>
          </a:r>
        </a:p>
        <a:p>
          <a:r>
            <a:rPr kumimoji="1" lang="ja-JP" altLang="en-US" sz="1300">
              <a:latin typeface="ＭＳ Ｐゴシック"/>
            </a:rPr>
            <a:t>　依然として類似団体平均を上回っているため、今後も効果の薄れてきたものや本来の役割を終えた補助金等を見直し、さらなる削減に努める。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8" name="直線コネクタ 307"/>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9"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0" name="直線コネクタ 309"/>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11"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2" name="直線コネクタ 311"/>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48623</xdr:rowOff>
    </xdr:to>
    <xdr:cxnSp macro="">
      <xdr:nvCxnSpPr>
        <xdr:cNvPr id="313" name="直線コネクタ 312"/>
        <xdr:cNvCxnSpPr/>
      </xdr:nvCxnSpPr>
      <xdr:spPr>
        <a:xfrm>
          <a:off x="15671800" y="64592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4"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82913</xdr:rowOff>
    </xdr:from>
    <xdr:to>
      <xdr:col>22</xdr:col>
      <xdr:colOff>565150</xdr:colOff>
      <xdr:row>37</xdr:row>
      <xdr:rowOff>115570</xdr:rowOff>
    </xdr:to>
    <xdr:cxnSp macro="">
      <xdr:nvCxnSpPr>
        <xdr:cNvPr id="316" name="直線コネクタ 315"/>
        <xdr:cNvCxnSpPr/>
      </xdr:nvCxnSpPr>
      <xdr:spPr>
        <a:xfrm>
          <a:off x="14782800" y="6426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7" name="フローチャート : 判断 316"/>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8" name="テキスト ボックス 317"/>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63319</xdr:rowOff>
    </xdr:from>
    <xdr:to>
      <xdr:col>21</xdr:col>
      <xdr:colOff>361950</xdr:colOff>
      <xdr:row>37</xdr:row>
      <xdr:rowOff>82913</xdr:rowOff>
    </xdr:to>
    <xdr:cxnSp macro="">
      <xdr:nvCxnSpPr>
        <xdr:cNvPr id="319" name="直線コネクタ 318"/>
        <xdr:cNvCxnSpPr/>
      </xdr:nvCxnSpPr>
      <xdr:spPr>
        <a:xfrm>
          <a:off x="13893800" y="6406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20" name="フローチャート : 判断 319"/>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21" name="テキスト ボックス 320"/>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63319</xdr:rowOff>
    </xdr:from>
    <xdr:to>
      <xdr:col>20</xdr:col>
      <xdr:colOff>158750</xdr:colOff>
      <xdr:row>37</xdr:row>
      <xdr:rowOff>128633</xdr:rowOff>
    </xdr:to>
    <xdr:cxnSp macro="">
      <xdr:nvCxnSpPr>
        <xdr:cNvPr id="322" name="直線コネクタ 321"/>
        <xdr:cNvCxnSpPr/>
      </xdr:nvCxnSpPr>
      <xdr:spPr>
        <a:xfrm flipV="1">
          <a:off x="13004800" y="64069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3" name="フローチャート : 判断 322"/>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4" name="テキスト ボックス 323"/>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5" name="フローチャート :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169273</xdr:rowOff>
    </xdr:from>
    <xdr:to>
      <xdr:col>24</xdr:col>
      <xdr:colOff>82550</xdr:colOff>
      <xdr:row>38</xdr:row>
      <xdr:rowOff>99423</xdr:rowOff>
    </xdr:to>
    <xdr:sp macro="" textlink="">
      <xdr:nvSpPr>
        <xdr:cNvPr id="332" name="円/楕円 331"/>
        <xdr:cNvSpPr/>
      </xdr:nvSpPr>
      <xdr:spPr>
        <a:xfrm>
          <a:off x="16459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141350</xdr:rowOff>
    </xdr:from>
    <xdr:ext cx="762000" cy="259045"/>
    <xdr:sp macro="" textlink="">
      <xdr:nvSpPr>
        <xdr:cNvPr id="333" name="補助費等該当値テキスト"/>
        <xdr:cNvSpPr txBox="1"/>
      </xdr:nvSpPr>
      <xdr:spPr>
        <a:xfrm>
          <a:off x="16598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4" name="円/楕円 33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35" name="テキスト ボックス 33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32113</xdr:rowOff>
    </xdr:from>
    <xdr:to>
      <xdr:col>21</xdr:col>
      <xdr:colOff>412750</xdr:colOff>
      <xdr:row>37</xdr:row>
      <xdr:rowOff>133713</xdr:rowOff>
    </xdr:to>
    <xdr:sp macro="" textlink="">
      <xdr:nvSpPr>
        <xdr:cNvPr id="336" name="円/楕円 335"/>
        <xdr:cNvSpPr/>
      </xdr:nvSpPr>
      <xdr:spPr>
        <a:xfrm>
          <a:off x="14732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118490</xdr:rowOff>
    </xdr:from>
    <xdr:ext cx="762000" cy="259045"/>
    <xdr:sp macro="" textlink="">
      <xdr:nvSpPr>
        <xdr:cNvPr id="337" name="テキスト ボックス 336"/>
        <xdr:cNvSpPr txBox="1"/>
      </xdr:nvSpPr>
      <xdr:spPr>
        <a:xfrm>
          <a:off x="14401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12519</xdr:rowOff>
    </xdr:from>
    <xdr:to>
      <xdr:col>20</xdr:col>
      <xdr:colOff>209550</xdr:colOff>
      <xdr:row>37</xdr:row>
      <xdr:rowOff>114119</xdr:rowOff>
    </xdr:to>
    <xdr:sp macro="" textlink="">
      <xdr:nvSpPr>
        <xdr:cNvPr id="338" name="円/楕円 337"/>
        <xdr:cNvSpPr/>
      </xdr:nvSpPr>
      <xdr:spPr>
        <a:xfrm>
          <a:off x="13843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98896</xdr:rowOff>
    </xdr:from>
    <xdr:ext cx="762000" cy="259045"/>
    <xdr:sp macro="" textlink="">
      <xdr:nvSpPr>
        <xdr:cNvPr id="339" name="テキスト ボックス 338"/>
        <xdr:cNvSpPr txBox="1"/>
      </xdr:nvSpPr>
      <xdr:spPr>
        <a:xfrm>
          <a:off x="13512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77833</xdr:rowOff>
    </xdr:from>
    <xdr:to>
      <xdr:col>19</xdr:col>
      <xdr:colOff>6350</xdr:colOff>
      <xdr:row>38</xdr:row>
      <xdr:rowOff>7982</xdr:rowOff>
    </xdr:to>
    <xdr:sp macro="" textlink="">
      <xdr:nvSpPr>
        <xdr:cNvPr id="340" name="円/楕円 339"/>
        <xdr:cNvSpPr/>
      </xdr:nvSpPr>
      <xdr:spPr>
        <a:xfrm>
          <a:off x="12954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164210</xdr:rowOff>
    </xdr:from>
    <xdr:ext cx="762000" cy="259045"/>
    <xdr:sp macro="" textlink="">
      <xdr:nvSpPr>
        <xdr:cNvPr id="341" name="テキスト ボックス 340"/>
        <xdr:cNvSpPr txBox="1"/>
      </xdr:nvSpPr>
      <xdr:spPr>
        <a:xfrm>
          <a:off x="12623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年度以降取り組んできたプライマリーバランスの黒字化の堅持と積極的に実施した繰上償還により、前年度比で</a:t>
          </a:r>
          <a:r>
            <a:rPr kumimoji="1" lang="en-US" altLang="ja-JP" sz="1300">
              <a:latin typeface="ＭＳ Ｐゴシック"/>
            </a:rPr>
            <a:t>0.3</a:t>
          </a:r>
          <a:r>
            <a:rPr kumimoji="1" lang="ja-JP" altLang="en-US" sz="1300">
              <a:latin typeface="ＭＳ Ｐゴシック"/>
            </a:rPr>
            <a:t>ポイント（対前年度比</a:t>
          </a:r>
          <a:r>
            <a:rPr kumimoji="1" lang="en-US" altLang="ja-JP" sz="1300">
              <a:latin typeface="ＭＳ Ｐゴシック"/>
            </a:rPr>
            <a:t>27</a:t>
          </a:r>
          <a:r>
            <a:rPr kumimoji="1" lang="ja-JP" altLang="en-US" sz="1300">
              <a:latin typeface="ＭＳ Ｐゴシック"/>
            </a:rPr>
            <a:t>百万円の減）下回り、類似団体平均からも</a:t>
          </a:r>
          <a:r>
            <a:rPr kumimoji="1" lang="en-US" altLang="ja-JP" sz="1300">
              <a:latin typeface="ＭＳ Ｐゴシック"/>
            </a:rPr>
            <a:t>1.2</a:t>
          </a:r>
          <a:r>
            <a:rPr kumimoji="1" lang="ja-JP" altLang="en-US" sz="1300">
              <a:latin typeface="ＭＳ Ｐゴシック"/>
            </a:rPr>
            <a:t>ポイント下回った。</a:t>
          </a:r>
        </a:p>
        <a:p>
          <a:r>
            <a:rPr kumimoji="1" lang="ja-JP" altLang="en-US" sz="1300">
              <a:latin typeface="ＭＳ Ｐゴシック"/>
            </a:rPr>
            <a:t>　今後も将来世代への負担を先送りせず、財政の中長期的な持続可能性を保つため、市債の新規発行を抑制する。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9" name="直線コネクタ 368"/>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70"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71" name="直線コネクタ 370"/>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77</xdr:row>
      <xdr:rowOff>107950</xdr:rowOff>
    </xdr:to>
    <xdr:cxnSp macro="">
      <xdr:nvCxnSpPr>
        <xdr:cNvPr id="374" name="直線コネクタ 373"/>
        <xdr:cNvCxnSpPr/>
      </xdr:nvCxnSpPr>
      <xdr:spPr>
        <a:xfrm flipV="1">
          <a:off x="3987800" y="13286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75"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6" name="フローチャート : 判断 375"/>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78</xdr:row>
      <xdr:rowOff>58420</xdr:rowOff>
    </xdr:to>
    <xdr:cxnSp macro="">
      <xdr:nvCxnSpPr>
        <xdr:cNvPr id="377" name="直線コネクタ 376"/>
        <xdr:cNvCxnSpPr/>
      </xdr:nvCxnSpPr>
      <xdr:spPr>
        <a:xfrm flipV="1">
          <a:off x="3098800" y="13309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8" name="フローチャート : 判断 377"/>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9" name="テキスト ボックス 378"/>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88900</xdr:rowOff>
    </xdr:to>
    <xdr:cxnSp macro="">
      <xdr:nvCxnSpPr>
        <xdr:cNvPr id="380" name="直線コネクタ 379"/>
        <xdr:cNvCxnSpPr/>
      </xdr:nvCxnSpPr>
      <xdr:spPr>
        <a:xfrm flipV="1">
          <a:off x="2209800" y="1343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1" name="フローチャート :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79</xdr:row>
      <xdr:rowOff>77470</xdr:rowOff>
    </xdr:to>
    <xdr:cxnSp macro="">
      <xdr:nvCxnSpPr>
        <xdr:cNvPr id="383" name="直線コネクタ 382"/>
        <xdr:cNvCxnSpPr/>
      </xdr:nvCxnSpPr>
      <xdr:spPr>
        <a:xfrm flipV="1">
          <a:off x="1320800" y="13462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5" name="テキスト ボックス 384"/>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6" name="フローチャート : 判断 385"/>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7" name="テキスト ボックス 386"/>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93" name="円/楕円 392"/>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50816</xdr:rowOff>
    </xdr:from>
    <xdr:ext cx="762000" cy="259045"/>
    <xdr:sp macro="" textlink="">
      <xdr:nvSpPr>
        <xdr:cNvPr id="394" name="公債費該当値テキスト"/>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95" name="円/楕円 394"/>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168927</xdr:rowOff>
    </xdr:from>
    <xdr:ext cx="736600" cy="259045"/>
    <xdr:sp macro="" textlink="">
      <xdr:nvSpPr>
        <xdr:cNvPr id="396" name="テキスト ボックス 395"/>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7" name="円/楕円 396"/>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8" name="テキスト ボックス 397"/>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9" name="円/楕円 398"/>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400" name="テキスト ボックス 399"/>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401" name="円/楕円 400"/>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402" name="テキスト ボックス 401"/>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人件費、物件費、補助費等が総じて増加したことなどにより、対前年度比で</a:t>
          </a:r>
          <a:r>
            <a:rPr kumimoji="1" lang="en-US" altLang="ja-JP" sz="1300">
              <a:latin typeface="ＭＳ Ｐゴシック"/>
            </a:rPr>
            <a:t>2.8</a:t>
          </a:r>
          <a:r>
            <a:rPr kumimoji="1" lang="ja-JP" altLang="en-US" sz="1300">
              <a:latin typeface="ＭＳ Ｐゴシック"/>
            </a:rPr>
            <a:t>ポイント上回った。また、類似団体平均も</a:t>
          </a:r>
          <a:r>
            <a:rPr kumimoji="1" lang="en-US" altLang="ja-JP" sz="1300">
              <a:latin typeface="ＭＳ Ｐゴシック"/>
            </a:rPr>
            <a:t>2.5</a:t>
          </a:r>
          <a:r>
            <a:rPr kumimoji="1" lang="ja-JP" altLang="en-US" sz="1300">
              <a:latin typeface="ＭＳ Ｐゴシック"/>
            </a:rPr>
            <a:t>ポイント上回っていることから、今後も継続した行財政改革を進めることにより、一層の改善に努める。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30" name="直線コネクタ 429"/>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31"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2" name="直線コネクタ 431"/>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3"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4" name="直線コネクタ 433"/>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111761</xdr:rowOff>
    </xdr:to>
    <xdr:cxnSp macro="">
      <xdr:nvCxnSpPr>
        <xdr:cNvPr id="435" name="直線コネクタ 434"/>
        <xdr:cNvCxnSpPr/>
      </xdr:nvCxnSpPr>
      <xdr:spPr>
        <a:xfrm>
          <a:off x="15671800" y="132715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6"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7" name="フローチャート : 判断 436"/>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69850</xdr:rowOff>
    </xdr:to>
    <xdr:cxnSp macro="">
      <xdr:nvCxnSpPr>
        <xdr:cNvPr id="438" name="直線コネクタ 437"/>
        <xdr:cNvCxnSpPr/>
      </xdr:nvCxnSpPr>
      <xdr:spPr>
        <a:xfrm>
          <a:off x="14782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9" name="フローチャート : 判断 438"/>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40" name="テキスト ボックス 439"/>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127000</xdr:rowOff>
    </xdr:to>
    <xdr:cxnSp macro="">
      <xdr:nvCxnSpPr>
        <xdr:cNvPr id="441" name="直線コネクタ 440"/>
        <xdr:cNvCxnSpPr/>
      </xdr:nvCxnSpPr>
      <xdr:spPr>
        <a:xfrm>
          <a:off x="13893800" y="12966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2" name="フローチャート : 判断 441"/>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3" name="テキスト ボックス 442"/>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77</xdr:row>
      <xdr:rowOff>8889</xdr:rowOff>
    </xdr:to>
    <xdr:cxnSp macro="">
      <xdr:nvCxnSpPr>
        <xdr:cNvPr id="444" name="直線コネクタ 443"/>
        <xdr:cNvCxnSpPr/>
      </xdr:nvCxnSpPr>
      <xdr:spPr>
        <a:xfrm flipV="1">
          <a:off x="13004800" y="129667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5" name="フローチャート : 判断 44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6" name="テキスト ボックス 44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7" name="フローチャート : 判断 446"/>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8" name="テキスト ボックス 447"/>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54" name="円/楕円 453"/>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55"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56" name="円/楕円 455"/>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57" name="テキスト ボックス 456"/>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8" name="円/楕円 457"/>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9" name="テキスト ボックス 458"/>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60" name="円/楕円 459"/>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61" name="テキスト ボックス 460"/>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62" name="円/楕円 461"/>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44466</xdr:rowOff>
    </xdr:from>
    <xdr:ext cx="762000" cy="259045"/>
    <xdr:sp macro="" textlink="">
      <xdr:nvSpPr>
        <xdr:cNvPr id="463" name="テキスト ボックス 462"/>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156680</xdr:rowOff>
    </xdr:from>
    <xdr:to>
      <xdr:col>4</xdr:col>
      <xdr:colOff>1117600</xdr:colOff>
      <xdr:row>17</xdr:row>
      <xdr:rowOff>73630</xdr:rowOff>
    </xdr:to>
    <xdr:cxnSp macro="">
      <xdr:nvCxnSpPr>
        <xdr:cNvPr id="48" name="直線コネクタ 47"/>
        <xdr:cNvCxnSpPr/>
      </xdr:nvCxnSpPr>
      <xdr:spPr bwMode="auto">
        <a:xfrm flipV="1">
          <a:off x="5003800" y="2947505"/>
          <a:ext cx="647700" cy="88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51913</xdr:rowOff>
    </xdr:from>
    <xdr:to>
      <xdr:col>4</xdr:col>
      <xdr:colOff>469900</xdr:colOff>
      <xdr:row>17</xdr:row>
      <xdr:rowOff>73630</xdr:rowOff>
    </xdr:to>
    <xdr:cxnSp macro="">
      <xdr:nvCxnSpPr>
        <xdr:cNvPr id="51" name="直線コネクタ 50"/>
        <xdr:cNvCxnSpPr/>
      </xdr:nvCxnSpPr>
      <xdr:spPr bwMode="auto">
        <a:xfrm>
          <a:off x="4305300" y="3014188"/>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163949</xdr:rowOff>
    </xdr:from>
    <xdr:to>
      <xdr:col>3</xdr:col>
      <xdr:colOff>904875</xdr:colOff>
      <xdr:row>17</xdr:row>
      <xdr:rowOff>51913</xdr:rowOff>
    </xdr:to>
    <xdr:cxnSp macro="">
      <xdr:nvCxnSpPr>
        <xdr:cNvPr id="54" name="直線コネクタ 53"/>
        <xdr:cNvCxnSpPr/>
      </xdr:nvCxnSpPr>
      <xdr:spPr bwMode="auto">
        <a:xfrm>
          <a:off x="3606800" y="2954774"/>
          <a:ext cx="698500" cy="5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163949</xdr:rowOff>
    </xdr:from>
    <xdr:to>
      <xdr:col>3</xdr:col>
      <xdr:colOff>206375</xdr:colOff>
      <xdr:row>17</xdr:row>
      <xdr:rowOff>57536</xdr:rowOff>
    </xdr:to>
    <xdr:cxnSp macro="">
      <xdr:nvCxnSpPr>
        <xdr:cNvPr id="57" name="直線コネクタ 56"/>
        <xdr:cNvCxnSpPr/>
      </xdr:nvCxnSpPr>
      <xdr:spPr bwMode="auto">
        <a:xfrm flipV="1">
          <a:off x="2908300" y="2954774"/>
          <a:ext cx="698500" cy="6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105880</xdr:rowOff>
    </xdr:from>
    <xdr:to>
      <xdr:col>5</xdr:col>
      <xdr:colOff>34925</xdr:colOff>
      <xdr:row>17</xdr:row>
      <xdr:rowOff>36030</xdr:rowOff>
    </xdr:to>
    <xdr:sp macro="" textlink="">
      <xdr:nvSpPr>
        <xdr:cNvPr id="67" name="円/楕円 66"/>
        <xdr:cNvSpPr/>
      </xdr:nvSpPr>
      <xdr:spPr bwMode="auto">
        <a:xfrm>
          <a:off x="5600700" y="289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122407</xdr:rowOff>
    </xdr:from>
    <xdr:ext cx="762000" cy="259045"/>
    <xdr:sp macro="" textlink="">
      <xdr:nvSpPr>
        <xdr:cNvPr id="68" name="人口1人当たり決算額の推移該当値テキスト130"/>
        <xdr:cNvSpPr txBox="1"/>
      </xdr:nvSpPr>
      <xdr:spPr>
        <a:xfrm>
          <a:off x="5740400" y="2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22830</xdr:rowOff>
    </xdr:from>
    <xdr:to>
      <xdr:col>4</xdr:col>
      <xdr:colOff>520700</xdr:colOff>
      <xdr:row>17</xdr:row>
      <xdr:rowOff>124430</xdr:rowOff>
    </xdr:to>
    <xdr:sp macro="" textlink="">
      <xdr:nvSpPr>
        <xdr:cNvPr id="69" name="円/楕円 68"/>
        <xdr:cNvSpPr/>
      </xdr:nvSpPr>
      <xdr:spPr bwMode="auto">
        <a:xfrm>
          <a:off x="4953000" y="298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134607</xdr:rowOff>
    </xdr:from>
    <xdr:ext cx="736600" cy="259045"/>
    <xdr:sp macro="" textlink="">
      <xdr:nvSpPr>
        <xdr:cNvPr id="70" name="テキスト ボックス 69"/>
        <xdr:cNvSpPr txBox="1"/>
      </xdr:nvSpPr>
      <xdr:spPr>
        <a:xfrm>
          <a:off x="4622800" y="27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1113</xdr:rowOff>
    </xdr:from>
    <xdr:to>
      <xdr:col>3</xdr:col>
      <xdr:colOff>955675</xdr:colOff>
      <xdr:row>17</xdr:row>
      <xdr:rowOff>102713</xdr:rowOff>
    </xdr:to>
    <xdr:sp macro="" textlink="">
      <xdr:nvSpPr>
        <xdr:cNvPr id="71" name="円/楕円 70"/>
        <xdr:cNvSpPr/>
      </xdr:nvSpPr>
      <xdr:spPr bwMode="auto">
        <a:xfrm>
          <a:off x="4254500" y="296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112890</xdr:rowOff>
    </xdr:from>
    <xdr:ext cx="762000" cy="259045"/>
    <xdr:sp macro="" textlink="">
      <xdr:nvSpPr>
        <xdr:cNvPr id="72" name="テキスト ボックス 71"/>
        <xdr:cNvSpPr txBox="1"/>
      </xdr:nvSpPr>
      <xdr:spPr>
        <a:xfrm>
          <a:off x="3924300" y="273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113149</xdr:rowOff>
    </xdr:from>
    <xdr:to>
      <xdr:col>3</xdr:col>
      <xdr:colOff>257175</xdr:colOff>
      <xdr:row>17</xdr:row>
      <xdr:rowOff>43299</xdr:rowOff>
    </xdr:to>
    <xdr:sp macro="" textlink="">
      <xdr:nvSpPr>
        <xdr:cNvPr id="73" name="円/楕円 72"/>
        <xdr:cNvSpPr/>
      </xdr:nvSpPr>
      <xdr:spPr bwMode="auto">
        <a:xfrm>
          <a:off x="3556000" y="290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53476</xdr:rowOff>
    </xdr:from>
    <xdr:ext cx="762000" cy="259045"/>
    <xdr:sp macro="" textlink="">
      <xdr:nvSpPr>
        <xdr:cNvPr id="74" name="テキスト ボックス 73"/>
        <xdr:cNvSpPr txBox="1"/>
      </xdr:nvSpPr>
      <xdr:spPr>
        <a:xfrm>
          <a:off x="3225800" y="267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6736</xdr:rowOff>
    </xdr:from>
    <xdr:to>
      <xdr:col>2</xdr:col>
      <xdr:colOff>692150</xdr:colOff>
      <xdr:row>17</xdr:row>
      <xdr:rowOff>108336</xdr:rowOff>
    </xdr:to>
    <xdr:sp macro="" textlink="">
      <xdr:nvSpPr>
        <xdr:cNvPr id="75" name="円/楕円 74"/>
        <xdr:cNvSpPr/>
      </xdr:nvSpPr>
      <xdr:spPr bwMode="auto">
        <a:xfrm>
          <a:off x="2857500" y="296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93113</xdr:rowOff>
    </xdr:from>
    <xdr:ext cx="762000" cy="259045"/>
    <xdr:sp macro="" textlink="">
      <xdr:nvSpPr>
        <xdr:cNvPr id="76" name="テキスト ボックス 75"/>
        <xdr:cNvSpPr txBox="1"/>
      </xdr:nvSpPr>
      <xdr:spPr>
        <a:xfrm>
          <a:off x="2527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237708</xdr:rowOff>
    </xdr:from>
    <xdr:to>
      <xdr:col>4</xdr:col>
      <xdr:colOff>1117600</xdr:colOff>
      <xdr:row>34</xdr:row>
      <xdr:rowOff>258478</xdr:rowOff>
    </xdr:to>
    <xdr:cxnSp macro="">
      <xdr:nvCxnSpPr>
        <xdr:cNvPr id="111" name="直線コネクタ 110"/>
        <xdr:cNvCxnSpPr/>
      </xdr:nvCxnSpPr>
      <xdr:spPr bwMode="auto">
        <a:xfrm>
          <a:off x="5003800" y="6505158"/>
          <a:ext cx="6477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158188</xdr:rowOff>
    </xdr:from>
    <xdr:to>
      <xdr:col>4</xdr:col>
      <xdr:colOff>469900</xdr:colOff>
      <xdr:row>34</xdr:row>
      <xdr:rowOff>237708</xdr:rowOff>
    </xdr:to>
    <xdr:cxnSp macro="">
      <xdr:nvCxnSpPr>
        <xdr:cNvPr id="114" name="直線コネクタ 113"/>
        <xdr:cNvCxnSpPr/>
      </xdr:nvCxnSpPr>
      <xdr:spPr bwMode="auto">
        <a:xfrm>
          <a:off x="4305300" y="6425638"/>
          <a:ext cx="698500" cy="7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89281</xdr:rowOff>
    </xdr:from>
    <xdr:to>
      <xdr:col>3</xdr:col>
      <xdr:colOff>904875</xdr:colOff>
      <xdr:row>34</xdr:row>
      <xdr:rowOff>158188</xdr:rowOff>
    </xdr:to>
    <xdr:cxnSp macro="">
      <xdr:nvCxnSpPr>
        <xdr:cNvPr id="117" name="直線コネクタ 116"/>
        <xdr:cNvCxnSpPr/>
      </xdr:nvCxnSpPr>
      <xdr:spPr bwMode="auto">
        <a:xfrm>
          <a:off x="3606800" y="6356731"/>
          <a:ext cx="698500" cy="6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289698</xdr:rowOff>
    </xdr:from>
    <xdr:to>
      <xdr:col>3</xdr:col>
      <xdr:colOff>206375</xdr:colOff>
      <xdr:row>34</xdr:row>
      <xdr:rowOff>89281</xdr:rowOff>
    </xdr:to>
    <xdr:cxnSp macro="">
      <xdr:nvCxnSpPr>
        <xdr:cNvPr id="120" name="直線コネクタ 119"/>
        <xdr:cNvCxnSpPr/>
      </xdr:nvCxnSpPr>
      <xdr:spPr bwMode="auto">
        <a:xfrm>
          <a:off x="2908300" y="6214248"/>
          <a:ext cx="698500" cy="14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207678</xdr:rowOff>
    </xdr:from>
    <xdr:to>
      <xdr:col>5</xdr:col>
      <xdr:colOff>34925</xdr:colOff>
      <xdr:row>34</xdr:row>
      <xdr:rowOff>309277</xdr:rowOff>
    </xdr:to>
    <xdr:sp macro="" textlink="">
      <xdr:nvSpPr>
        <xdr:cNvPr id="130" name="円/楕円 129"/>
        <xdr:cNvSpPr/>
      </xdr:nvSpPr>
      <xdr:spPr bwMode="auto">
        <a:xfrm>
          <a:off x="5600700" y="64751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52755</xdr:rowOff>
    </xdr:from>
    <xdr:ext cx="762000" cy="259045"/>
    <xdr:sp macro="" textlink="">
      <xdr:nvSpPr>
        <xdr:cNvPr id="131" name="人口1人当たり決算額の推移該当値テキスト445"/>
        <xdr:cNvSpPr txBox="1"/>
      </xdr:nvSpPr>
      <xdr:spPr>
        <a:xfrm>
          <a:off x="5740400" y="632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186908</xdr:rowOff>
    </xdr:from>
    <xdr:to>
      <xdr:col>4</xdr:col>
      <xdr:colOff>520700</xdr:colOff>
      <xdr:row>34</xdr:row>
      <xdr:rowOff>288508</xdr:rowOff>
    </xdr:to>
    <xdr:sp macro="" textlink="">
      <xdr:nvSpPr>
        <xdr:cNvPr id="132" name="円/楕円 131"/>
        <xdr:cNvSpPr/>
      </xdr:nvSpPr>
      <xdr:spPr bwMode="auto">
        <a:xfrm>
          <a:off x="4953000" y="645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298685</xdr:rowOff>
    </xdr:from>
    <xdr:ext cx="736600" cy="259045"/>
    <xdr:sp macro="" textlink="">
      <xdr:nvSpPr>
        <xdr:cNvPr id="133" name="テキスト ボックス 132"/>
        <xdr:cNvSpPr txBox="1"/>
      </xdr:nvSpPr>
      <xdr:spPr>
        <a:xfrm>
          <a:off x="4622800" y="622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107388</xdr:rowOff>
    </xdr:from>
    <xdr:to>
      <xdr:col>3</xdr:col>
      <xdr:colOff>955675</xdr:colOff>
      <xdr:row>34</xdr:row>
      <xdr:rowOff>208988</xdr:rowOff>
    </xdr:to>
    <xdr:sp macro="" textlink="">
      <xdr:nvSpPr>
        <xdr:cNvPr id="134" name="円/楕円 133"/>
        <xdr:cNvSpPr/>
      </xdr:nvSpPr>
      <xdr:spPr bwMode="auto">
        <a:xfrm>
          <a:off x="4254500" y="63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219165</xdr:rowOff>
    </xdr:from>
    <xdr:ext cx="762000" cy="259045"/>
    <xdr:sp macro="" textlink="">
      <xdr:nvSpPr>
        <xdr:cNvPr id="135" name="テキスト ボックス 134"/>
        <xdr:cNvSpPr txBox="1"/>
      </xdr:nvSpPr>
      <xdr:spPr>
        <a:xfrm>
          <a:off x="3924300" y="61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38481</xdr:rowOff>
    </xdr:from>
    <xdr:to>
      <xdr:col>3</xdr:col>
      <xdr:colOff>257175</xdr:colOff>
      <xdr:row>34</xdr:row>
      <xdr:rowOff>140081</xdr:rowOff>
    </xdr:to>
    <xdr:sp macro="" textlink="">
      <xdr:nvSpPr>
        <xdr:cNvPr id="136" name="円/楕円 135"/>
        <xdr:cNvSpPr/>
      </xdr:nvSpPr>
      <xdr:spPr bwMode="auto">
        <a:xfrm>
          <a:off x="3556000" y="630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150258</xdr:rowOff>
    </xdr:from>
    <xdr:ext cx="762000" cy="259045"/>
    <xdr:sp macro="" textlink="">
      <xdr:nvSpPr>
        <xdr:cNvPr id="137" name="テキスト ボックス 136"/>
        <xdr:cNvSpPr txBox="1"/>
      </xdr:nvSpPr>
      <xdr:spPr>
        <a:xfrm>
          <a:off x="3225800" y="607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238898</xdr:rowOff>
    </xdr:from>
    <xdr:to>
      <xdr:col>2</xdr:col>
      <xdr:colOff>692150</xdr:colOff>
      <xdr:row>33</xdr:row>
      <xdr:rowOff>340498</xdr:rowOff>
    </xdr:to>
    <xdr:sp macro="" textlink="">
      <xdr:nvSpPr>
        <xdr:cNvPr id="138" name="円/楕円 137"/>
        <xdr:cNvSpPr/>
      </xdr:nvSpPr>
      <xdr:spPr bwMode="auto">
        <a:xfrm>
          <a:off x="2857500" y="616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7775</xdr:rowOff>
    </xdr:from>
    <xdr:ext cx="762000" cy="259045"/>
    <xdr:sp macro="" textlink="">
      <xdr:nvSpPr>
        <xdr:cNvPr id="139" name="テキスト ボックス 138"/>
        <xdr:cNvSpPr txBox="1"/>
      </xdr:nvSpPr>
      <xdr:spPr>
        <a:xfrm>
          <a:off x="2527300" y="593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財政調整基金残高については、将来世代の負担を軽減するための積極的に実施した繰上償還などにより、</a:t>
          </a:r>
          <a:r>
            <a:rPr kumimoji="1" lang="en-US" altLang="ja-JP" sz="1300">
              <a:latin typeface="ＭＳ ゴシック" pitchFamily="49" charset="-128"/>
              <a:ea typeface="ＭＳ ゴシック" pitchFamily="49" charset="-128"/>
            </a:rPr>
            <a:t>376</a:t>
          </a:r>
          <a:r>
            <a:rPr kumimoji="1" lang="ja-JP" altLang="en-US" sz="1300">
              <a:latin typeface="ＭＳ ゴシック" pitchFamily="49" charset="-128"/>
              <a:ea typeface="ＭＳ ゴシック" pitchFamily="49" charset="-128"/>
            </a:rPr>
            <a:t>百万円の取崩しとなった。</a:t>
          </a:r>
        </a:p>
        <a:p>
          <a:r>
            <a:rPr kumimoji="1" lang="ja-JP" altLang="en-US" sz="1300">
              <a:latin typeface="ＭＳ ゴシック" pitchFamily="49" charset="-128"/>
              <a:ea typeface="ＭＳ ゴシック" pitchFamily="49" charset="-128"/>
            </a:rPr>
            <a:t>　実質収支比率は、適正な予算執行を継続することにより、２～３％程度で推移している。</a:t>
          </a:r>
        </a:p>
        <a:p>
          <a:r>
            <a:rPr kumimoji="1" lang="ja-JP" altLang="en-US" sz="1300">
              <a:latin typeface="ＭＳ ゴシック" pitchFamily="49" charset="-128"/>
              <a:ea typeface="ＭＳ ゴシック" pitchFamily="49" charset="-128"/>
            </a:rPr>
            <a:t>　実質単年度収支は、行財政改革や財政健全化に取り組んだ結果、財政調整基金の積み立てや市債の繰上償還を実施したことにより、平成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年度から６年連続で黒字となっている。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については、現在一般会計からの繰入金を得ながら事業を展開している。経営では、下水道使用料収入を維持管理費に充当しているが、毎年度多額の一般会計からの繰入金で賄っている。今後は、地方公営企業法の適用による経営の安定化や維持管理の効率化、水洗化率の向上の確保が求められる。</a:t>
          </a:r>
        </a:p>
        <a:p>
          <a:r>
            <a:rPr kumimoji="1" lang="ja-JP" altLang="en-US" sz="1400">
              <a:latin typeface="ＭＳ ゴシック" pitchFamily="49" charset="-128"/>
              <a:ea typeface="ＭＳ ゴシック" pitchFamily="49" charset="-128"/>
            </a:rPr>
            <a:t>　また、病院事業会計については、赤字額は生じていないが、歳入の確保、経費の削減に努め、一般会計からの繰出金に依存しないよう経営の健全化が求められる。</a:t>
          </a:r>
        </a:p>
        <a:p>
          <a:r>
            <a:rPr kumimoji="1" lang="ja-JP" altLang="en-US" sz="1400">
              <a:latin typeface="ＭＳ ゴシック" pitchFamily="49" charset="-128"/>
              <a:ea typeface="ＭＳ ゴシック" pitchFamily="49" charset="-128"/>
            </a:rPr>
            <a:t>　水道事業会計については、安定した経営がなされ、実質収支額も比較的高い水準を維持している。今後は、施設の更新投資の増大や人口減少に伴う料金収入の減少等も視野に入れ、徹底したコスト管理を行い一層の収支の改善に努める。</a:t>
          </a: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プライマリーバランスの黒字化を堅持するとともに、高金利債の繰上償還や、新規発行する市債を交付税措置の手厚い事業（旧合併特例例事業債（特例分）、緊急防災・減災事業、臨時財政対策債）に絞る方針を継続した結果、実質公債費比率が</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か年平均）となった。</a:t>
          </a:r>
        </a:p>
        <a:p>
          <a:r>
            <a:rPr kumimoji="1" lang="ja-JP" altLang="en-US" sz="1400">
              <a:latin typeface="ＭＳ ゴシック" pitchFamily="49" charset="-128"/>
              <a:ea typeface="ＭＳ ゴシック" pitchFamily="49" charset="-128"/>
            </a:rPr>
            <a:t>　起債償還のピークは過ぎたものの、今後は庁舎・給食センターの建設が控えており、償還額が増加する要素があることから、実施事業の絞り込みや実施年度の見直しを行い、引き続き健全化に努める。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mn-lt"/>
              <a:ea typeface="+mn-ea"/>
              <a:cs typeface="+mn-cs"/>
            </a:rPr>
            <a:t>　標準財政規模や充当可能基金などの充当可能財源が減少したものの、市債の積極的な繰上償還など、財政健全化に向けた全庁的な取り組みにより、減少将来負担比率は</a:t>
          </a:r>
          <a:r>
            <a:rPr kumimoji="1" lang="en-US" altLang="ja-JP" sz="1400" baseline="0">
              <a:solidFill>
                <a:schemeClr val="dk1"/>
              </a:solidFill>
              <a:effectLst/>
              <a:latin typeface="+mn-lt"/>
              <a:ea typeface="+mn-ea"/>
              <a:cs typeface="+mn-cs"/>
            </a:rPr>
            <a:t>65.7</a:t>
          </a:r>
          <a:r>
            <a:rPr kumimoji="1" lang="ja-JP" altLang="en-US" sz="1400" baseline="0">
              <a:solidFill>
                <a:schemeClr val="dk1"/>
              </a:solidFill>
              <a:effectLst/>
              <a:latin typeface="+mn-lt"/>
              <a:ea typeface="+mn-ea"/>
              <a:cs typeface="+mn-cs"/>
            </a:rPr>
            <a:t>％と前年より</a:t>
          </a:r>
          <a:r>
            <a:rPr kumimoji="1" lang="en-US" altLang="ja-JP" sz="1400" baseline="0">
              <a:solidFill>
                <a:schemeClr val="dk1"/>
              </a:solidFill>
              <a:effectLst/>
              <a:latin typeface="+mn-lt"/>
              <a:ea typeface="+mn-ea"/>
              <a:cs typeface="+mn-cs"/>
            </a:rPr>
            <a:t>0.3</a:t>
          </a:r>
          <a:r>
            <a:rPr kumimoji="1" lang="ja-JP" altLang="en-US" sz="1400" baseline="0">
              <a:solidFill>
                <a:schemeClr val="dk1"/>
              </a:solidFill>
              <a:effectLst/>
              <a:latin typeface="+mn-lt"/>
              <a:ea typeface="+mn-ea"/>
              <a:cs typeface="+mn-cs"/>
            </a:rPr>
            <a:t>ポイント改善された。</a:t>
          </a:r>
        </a:p>
        <a:p>
          <a:r>
            <a:rPr kumimoji="1" lang="ja-JP" altLang="en-US" sz="1400" baseline="0">
              <a:solidFill>
                <a:schemeClr val="dk1"/>
              </a:solidFill>
              <a:effectLst/>
              <a:latin typeface="+mn-lt"/>
              <a:ea typeface="+mn-ea"/>
              <a:cs typeface="+mn-cs"/>
            </a:rPr>
            <a:t>　一方、公営企業債等繰入見込額については、下水道事業などの公営企業債に係る負担が今後も高い水準で推移する見込みである。</a:t>
          </a:r>
        </a:p>
        <a:p>
          <a:r>
            <a:rPr kumimoji="1" lang="ja-JP" altLang="en-US" sz="1400" baseline="0">
              <a:solidFill>
                <a:schemeClr val="dk1"/>
              </a:solidFill>
              <a:effectLst/>
              <a:latin typeface="+mn-lt"/>
              <a:ea typeface="+mn-ea"/>
              <a:cs typeface="+mn-cs"/>
            </a:rPr>
            <a:t>　今後も引き続き実施事業の絞り込みや実施年度の見直しを行いながら、今後も歳入に見合った歳出の徹底をはじめとした財政の健全化を図り、将来負担比率の分子を抑制していく。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18" sqref="BN18:BU1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37626417</v>
      </c>
      <c r="BO4" s="349"/>
      <c r="BP4" s="349"/>
      <c r="BQ4" s="349"/>
      <c r="BR4" s="349"/>
      <c r="BS4" s="349"/>
      <c r="BT4" s="349"/>
      <c r="BU4" s="350"/>
      <c r="BV4" s="348">
        <v>36965987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36576888</v>
      </c>
      <c r="BO5" s="386"/>
      <c r="BP5" s="386"/>
      <c r="BQ5" s="386"/>
      <c r="BR5" s="386"/>
      <c r="BS5" s="386"/>
      <c r="BT5" s="386"/>
      <c r="BU5" s="387"/>
      <c r="BV5" s="385">
        <v>35799732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85.5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1049529</v>
      </c>
      <c r="BO6" s="386"/>
      <c r="BP6" s="386"/>
      <c r="BQ6" s="386"/>
      <c r="BR6" s="386"/>
      <c r="BS6" s="386"/>
      <c r="BT6" s="386"/>
      <c r="BU6" s="387"/>
      <c r="BV6" s="385">
        <v>1166255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95.8</v>
      </c>
      <c r="CU6" s="423"/>
      <c r="CV6" s="423"/>
      <c r="CW6" s="423"/>
      <c r="CX6" s="423"/>
      <c r="CY6" s="423"/>
      <c r="CZ6" s="423"/>
      <c r="DA6" s="424"/>
      <c r="DB6" s="422">
        <v>93.7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300592</v>
      </c>
      <c r="BO7" s="386"/>
      <c r="BP7" s="386"/>
      <c r="BQ7" s="386"/>
      <c r="BR7" s="386"/>
      <c r="BS7" s="386"/>
      <c r="BT7" s="386"/>
      <c r="BU7" s="387"/>
      <c r="BV7" s="385">
        <v>508233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24358415</v>
      </c>
      <c r="CU7" s="386"/>
      <c r="CV7" s="386"/>
      <c r="CW7" s="386"/>
      <c r="CX7" s="386"/>
      <c r="CY7" s="386"/>
      <c r="CZ7" s="386"/>
      <c r="DA7" s="387"/>
      <c r="DB7" s="385">
        <v>24578816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748937</v>
      </c>
      <c r="BO8" s="386"/>
      <c r="BP8" s="386"/>
      <c r="BQ8" s="386"/>
      <c r="BR8" s="386"/>
      <c r="BS8" s="386"/>
      <c r="BT8" s="386"/>
      <c r="BU8" s="387"/>
      <c r="BV8" s="385">
        <v>658022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92704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90915</v>
      </c>
      <c r="BO9" s="386"/>
      <c r="BP9" s="386"/>
      <c r="BQ9" s="386"/>
      <c r="BR9" s="386"/>
      <c r="BS9" s="386"/>
      <c r="BT9" s="386"/>
      <c r="BU9" s="387"/>
      <c r="BV9" s="385">
        <v>-47605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15.2</v>
      </c>
      <c r="CU9" s="383"/>
      <c r="CV9" s="383"/>
      <c r="CW9" s="383"/>
      <c r="CX9" s="383"/>
      <c r="CY9" s="383"/>
      <c r="CZ9" s="383"/>
      <c r="DA9" s="384"/>
      <c r="DB9" s="382">
        <v>15.5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93853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1499</v>
      </c>
      <c r="BO10" s="386"/>
      <c r="BP10" s="386"/>
      <c r="BQ10" s="386"/>
      <c r="BR10" s="386"/>
      <c r="BS10" s="386"/>
      <c r="BT10" s="386"/>
      <c r="BU10" s="387"/>
      <c r="BV10" s="385">
        <v>502344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399609</v>
      </c>
      <c r="BO11" s="386"/>
      <c r="BP11" s="386"/>
      <c r="BQ11" s="386"/>
      <c r="BR11" s="386"/>
      <c r="BS11" s="386"/>
      <c r="BT11" s="386"/>
      <c r="BU11" s="387"/>
      <c r="BV11" s="385">
        <v>381324</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92836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378068</v>
      </c>
      <c r="BO12" s="386"/>
      <c r="BP12" s="386"/>
      <c r="BQ12" s="386"/>
      <c r="BR12" s="386"/>
      <c r="BS12" s="386"/>
      <c r="BT12" s="386"/>
      <c r="BU12" s="387"/>
      <c r="BV12" s="385">
        <v>675</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90283</v>
      </c>
      <c r="S13" s="467"/>
      <c r="T13" s="467"/>
      <c r="U13" s="467"/>
      <c r="V13" s="468"/>
      <c r="W13" s="401" t="s">
        <v>124</v>
      </c>
      <c r="X13" s="402"/>
      <c r="Y13" s="402"/>
      <c r="Z13" s="402"/>
      <c r="AA13" s="402"/>
      <c r="AB13" s="392"/>
      <c r="AC13" s="436">
        <v>1753</v>
      </c>
      <c r="AD13" s="437"/>
      <c r="AE13" s="437"/>
      <c r="AF13" s="437"/>
      <c r="AG13" s="476"/>
      <c r="AH13" s="436">
        <v>2495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113955</v>
      </c>
      <c r="BO13" s="386"/>
      <c r="BP13" s="386"/>
      <c r="BQ13" s="386"/>
      <c r="BR13" s="386"/>
      <c r="BS13" s="386"/>
      <c r="BT13" s="386"/>
      <c r="BU13" s="387"/>
      <c r="BV13" s="385">
        <v>835388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11.1</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93368</v>
      </c>
      <c r="S14" s="467"/>
      <c r="T14" s="467"/>
      <c r="U14" s="467"/>
      <c r="V14" s="468"/>
      <c r="W14" s="375"/>
      <c r="X14" s="376"/>
      <c r="Y14" s="376"/>
      <c r="Z14" s="376"/>
      <c r="AA14" s="376"/>
      <c r="AB14" s="365"/>
      <c r="AC14" s="469">
        <v>4</v>
      </c>
      <c r="AD14" s="470"/>
      <c r="AE14" s="470"/>
      <c r="AF14" s="470"/>
      <c r="AG14" s="471"/>
      <c r="AH14" s="469">
        <v>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65.7</v>
      </c>
      <c r="CU14" s="481"/>
      <c r="CV14" s="481"/>
      <c r="CW14" s="481"/>
      <c r="CX14" s="481"/>
      <c r="CY14" s="481"/>
      <c r="CZ14" s="481"/>
      <c r="DA14" s="482"/>
      <c r="DB14" s="480">
        <v>66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90774</v>
      </c>
      <c r="S15" s="467"/>
      <c r="T15" s="467"/>
      <c r="U15" s="467"/>
      <c r="V15" s="468"/>
      <c r="W15" s="401" t="s">
        <v>130</v>
      </c>
      <c r="X15" s="402"/>
      <c r="Y15" s="402"/>
      <c r="Z15" s="402"/>
      <c r="AA15" s="402"/>
      <c r="AB15" s="392"/>
      <c r="AC15" s="436">
        <v>18063</v>
      </c>
      <c r="AD15" s="437"/>
      <c r="AE15" s="437"/>
      <c r="AF15" s="437"/>
      <c r="AG15" s="476"/>
      <c r="AH15" s="436">
        <v>20036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11855887</v>
      </c>
      <c r="BO15" s="349"/>
      <c r="BP15" s="349"/>
      <c r="BQ15" s="349"/>
      <c r="BR15" s="349"/>
      <c r="BS15" s="349"/>
      <c r="BT15" s="349"/>
      <c r="BU15" s="350"/>
      <c r="BV15" s="348">
        <v>11847783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41.1</v>
      </c>
      <c r="AD16" s="470"/>
      <c r="AE16" s="470"/>
      <c r="AF16" s="470"/>
      <c r="AG16" s="471"/>
      <c r="AH16" s="469">
        <v>41.4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16219283</v>
      </c>
      <c r="BO16" s="386"/>
      <c r="BP16" s="386"/>
      <c r="BQ16" s="386"/>
      <c r="BR16" s="386"/>
      <c r="BS16" s="386"/>
      <c r="BT16" s="386"/>
      <c r="BU16" s="387"/>
      <c r="BV16" s="385">
        <v>15880670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24108</v>
      </c>
      <c r="AD17" s="437"/>
      <c r="AE17" s="437"/>
      <c r="AF17" s="437"/>
      <c r="AG17" s="476"/>
      <c r="AH17" s="436">
        <v>25473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15277760</v>
      </c>
      <c r="BO17" s="386"/>
      <c r="BP17" s="386"/>
      <c r="BQ17" s="386"/>
      <c r="BR17" s="386"/>
      <c r="BS17" s="386"/>
      <c r="BT17" s="386"/>
      <c r="BU17" s="387"/>
      <c r="BV17" s="385">
        <v>15339174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481.62</v>
      </c>
      <c r="M18" s="498"/>
      <c r="N18" s="498"/>
      <c r="O18" s="498"/>
      <c r="P18" s="498"/>
      <c r="Q18" s="498"/>
      <c r="R18" s="499"/>
      <c r="S18" s="499"/>
      <c r="T18" s="499"/>
      <c r="U18" s="499"/>
      <c r="V18" s="500"/>
      <c r="W18" s="403"/>
      <c r="X18" s="404"/>
      <c r="Y18" s="404"/>
      <c r="Z18" s="404"/>
      <c r="AA18" s="404"/>
      <c r="AB18" s="395"/>
      <c r="AC18" s="501">
        <v>54.9</v>
      </c>
      <c r="AD18" s="502"/>
      <c r="AE18" s="502"/>
      <c r="AF18" s="502"/>
      <c r="AG18" s="503"/>
      <c r="AH18" s="501">
        <v>52.6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21976183</v>
      </c>
      <c r="BO18" s="386"/>
      <c r="BP18" s="386"/>
      <c r="BQ18" s="386"/>
      <c r="BR18" s="386"/>
      <c r="BS18" s="386"/>
      <c r="BT18" s="386"/>
      <c r="BU18" s="387"/>
      <c r="BV18" s="385">
        <v>21164447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27677370</v>
      </c>
      <c r="BO19" s="386"/>
      <c r="BP19" s="386"/>
      <c r="BQ19" s="386"/>
      <c r="BR19" s="386"/>
      <c r="BS19" s="386"/>
      <c r="BT19" s="386"/>
      <c r="BU19" s="387"/>
      <c r="BV19" s="385">
        <v>27259339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31074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34985764</v>
      </c>
      <c r="BO23" s="386"/>
      <c r="BP23" s="386"/>
      <c r="BQ23" s="386"/>
      <c r="BR23" s="386"/>
      <c r="BS23" s="386"/>
      <c r="BT23" s="386"/>
      <c r="BU23" s="387"/>
      <c r="BV23" s="385">
        <v>35624132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9000</v>
      </c>
      <c r="R24" s="437"/>
      <c r="S24" s="437"/>
      <c r="T24" s="437"/>
      <c r="U24" s="437"/>
      <c r="V24" s="476"/>
      <c r="W24" s="531"/>
      <c r="X24" s="519"/>
      <c r="Y24" s="520"/>
      <c r="Z24" s="435" t="s">
        <v>154</v>
      </c>
      <c r="AA24" s="415"/>
      <c r="AB24" s="415"/>
      <c r="AC24" s="415"/>
      <c r="AD24" s="415"/>
      <c r="AE24" s="415"/>
      <c r="AF24" s="415"/>
      <c r="AG24" s="416"/>
      <c r="AH24" s="436">
        <v>685</v>
      </c>
      <c r="AI24" s="437"/>
      <c r="AJ24" s="437"/>
      <c r="AK24" s="437"/>
      <c r="AL24" s="476"/>
      <c r="AM24" s="436">
        <v>2136515</v>
      </c>
      <c r="AN24" s="437"/>
      <c r="AO24" s="437"/>
      <c r="AP24" s="437"/>
      <c r="AQ24" s="437"/>
      <c r="AR24" s="476"/>
      <c r="AS24" s="436">
        <v>3119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16185822</v>
      </c>
      <c r="BO24" s="386"/>
      <c r="BP24" s="386"/>
      <c r="BQ24" s="386"/>
      <c r="BR24" s="386"/>
      <c r="BS24" s="386"/>
      <c r="BT24" s="386"/>
      <c r="BU24" s="387"/>
      <c r="BV24" s="385">
        <v>17995629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7500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10151357</v>
      </c>
      <c r="BO25" s="349"/>
      <c r="BP25" s="349"/>
      <c r="BQ25" s="349"/>
      <c r="BR25" s="349"/>
      <c r="BS25" s="349"/>
      <c r="BT25" s="349"/>
      <c r="BU25" s="350"/>
      <c r="BV25" s="348">
        <v>939053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7000</v>
      </c>
      <c r="R26" s="437"/>
      <c r="S26" s="437"/>
      <c r="T26" s="437"/>
      <c r="U26" s="437"/>
      <c r="V26" s="476"/>
      <c r="W26" s="531"/>
      <c r="X26" s="519"/>
      <c r="Y26" s="520"/>
      <c r="Z26" s="435" t="s">
        <v>160</v>
      </c>
      <c r="AA26" s="541"/>
      <c r="AB26" s="541"/>
      <c r="AC26" s="541"/>
      <c r="AD26" s="541"/>
      <c r="AE26" s="541"/>
      <c r="AF26" s="541"/>
      <c r="AG26" s="542"/>
      <c r="AH26" s="436">
        <v>28</v>
      </c>
      <c r="AI26" s="437"/>
      <c r="AJ26" s="437"/>
      <c r="AK26" s="437"/>
      <c r="AL26" s="476"/>
      <c r="AM26" s="436">
        <v>81564</v>
      </c>
      <c r="AN26" s="437"/>
      <c r="AO26" s="437"/>
      <c r="AP26" s="437"/>
      <c r="AQ26" s="437"/>
      <c r="AR26" s="476"/>
      <c r="AS26" s="436">
        <v>2913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4500</v>
      </c>
      <c r="R27" s="437"/>
      <c r="S27" s="437"/>
      <c r="T27" s="437"/>
      <c r="U27" s="437"/>
      <c r="V27" s="476"/>
      <c r="W27" s="531"/>
      <c r="X27" s="519"/>
      <c r="Y27" s="520"/>
      <c r="Z27" s="435" t="s">
        <v>163</v>
      </c>
      <c r="AA27" s="415"/>
      <c r="AB27" s="415"/>
      <c r="AC27" s="415"/>
      <c r="AD27" s="415"/>
      <c r="AE27" s="415"/>
      <c r="AF27" s="415"/>
      <c r="AG27" s="416"/>
      <c r="AH27" s="436">
        <v>36</v>
      </c>
      <c r="AI27" s="437"/>
      <c r="AJ27" s="437"/>
      <c r="AK27" s="437"/>
      <c r="AL27" s="476"/>
      <c r="AM27" s="436">
        <v>116627</v>
      </c>
      <c r="AN27" s="437"/>
      <c r="AO27" s="437"/>
      <c r="AP27" s="437"/>
      <c r="AQ27" s="437"/>
      <c r="AR27" s="476"/>
      <c r="AS27" s="436">
        <v>3240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1617102</v>
      </c>
      <c r="BO27" s="555"/>
      <c r="BP27" s="555"/>
      <c r="BQ27" s="555"/>
      <c r="BR27" s="555"/>
      <c r="BS27" s="555"/>
      <c r="BT27" s="555"/>
      <c r="BU27" s="556"/>
      <c r="BV27" s="554">
        <v>1617102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3900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3020786</v>
      </c>
      <c r="BO28" s="349"/>
      <c r="BP28" s="349"/>
      <c r="BQ28" s="349"/>
      <c r="BR28" s="349"/>
      <c r="BS28" s="349"/>
      <c r="BT28" s="349"/>
      <c r="BU28" s="350"/>
      <c r="BV28" s="348">
        <v>3397355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25</v>
      </c>
      <c r="M29" s="437"/>
      <c r="N29" s="437"/>
      <c r="O29" s="437"/>
      <c r="P29" s="476"/>
      <c r="Q29" s="436">
        <v>3500</v>
      </c>
      <c r="R29" s="437"/>
      <c r="S29" s="437"/>
      <c r="T29" s="437"/>
      <c r="U29" s="437"/>
      <c r="V29" s="476"/>
      <c r="W29" s="532"/>
      <c r="X29" s="533"/>
      <c r="Y29" s="534"/>
      <c r="Z29" s="435" t="s">
        <v>170</v>
      </c>
      <c r="AA29" s="415"/>
      <c r="AB29" s="415"/>
      <c r="AC29" s="415"/>
      <c r="AD29" s="415"/>
      <c r="AE29" s="415"/>
      <c r="AF29" s="415"/>
      <c r="AG29" s="416"/>
      <c r="AH29" s="436">
        <v>721</v>
      </c>
      <c r="AI29" s="437"/>
      <c r="AJ29" s="437"/>
      <c r="AK29" s="437"/>
      <c r="AL29" s="476"/>
      <c r="AM29" s="436">
        <v>2253142</v>
      </c>
      <c r="AN29" s="437"/>
      <c r="AO29" s="437"/>
      <c r="AP29" s="437"/>
      <c r="AQ29" s="437"/>
      <c r="AR29" s="476"/>
      <c r="AS29" s="436">
        <v>3125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536932</v>
      </c>
      <c r="BO29" s="386"/>
      <c r="BP29" s="386"/>
      <c r="BQ29" s="386"/>
      <c r="BR29" s="386"/>
      <c r="BS29" s="386"/>
      <c r="BT29" s="386"/>
      <c r="BU29" s="387"/>
      <c r="BV29" s="385">
        <v>536932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7713955</v>
      </c>
      <c r="BO30" s="555"/>
      <c r="BP30" s="555"/>
      <c r="BQ30" s="555"/>
      <c r="BR30" s="555"/>
      <c r="BS30" s="555"/>
      <c r="BT30" s="555"/>
      <c r="BU30" s="556"/>
      <c r="BV30" s="554">
        <v>7646258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甲賀広域行政組合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信楽高原鐵道㈱</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公立甲賀病院（一般会計）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㈱道の駅あいの土山</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野洲川基幹水利施設管理事業特別会計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IF('各会計、関係団体の財政状況及び健全化判断比率'!B33="","",'各会計、関係団体の財政状況及び健全化判断比率'!B33)</f>
        <v>診療所事業会計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公立甲賀病院（病院事業会計）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㈱土山町緑のふるさと振興会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10</v>
      </c>
      <c r="AN37" s="566"/>
      <c r="AO37" s="567" t="str">
        <f>IF('各会計、関係団体の財政状況及び健全化判断比率'!B34="","",'各会計、関係団体の財政状況及び健全化判断比率'!B34)</f>
        <v>介護老人保健施設事業会計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滋賀県市町村交通災害共済組合</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㈱グリーンサポートこうか</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滋賀県市町村職員研修センター</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(財)あいの土山文化体育振興会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滋賀県市町村職員退職手当組合</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(財)甲賀創建文化振興事業団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滋賀県後期高齢者医療広域連合（一般会計）</v>
      </c>
      <c r="BZ40" s="567"/>
      <c r="CA40" s="567"/>
      <c r="CB40" s="567"/>
      <c r="CC40" s="567"/>
      <c r="CD40" s="567"/>
      <c r="CE40" s="567"/>
      <c r="CF40" s="567"/>
      <c r="CG40" s="567"/>
      <c r="CH40" s="567"/>
      <c r="CI40" s="567"/>
      <c r="CJ40" s="567"/>
      <c r="CK40" s="567"/>
      <c r="CL40" s="567"/>
      <c r="CM40" s="567"/>
      <c r="CN40" s="165"/>
      <c r="CO40" s="566">
        <f t="shared" si="3"/>
        <v>28</v>
      </c>
      <c r="CP40" s="566"/>
      <c r="CQ40" s="567" t="str">
        <f>IF('各会計、関係団体の財政状況及び健全化判断比率'!BS13="","",'各会計、関係団体の財政状況及び健全化判断比率'!BS13)</f>
        <v>㈱あいコムこうか</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滋賀県後期高齢者医療広域連合（後期高齢者特別会計）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滋賀県市町村議会議員公務災害補償等組合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40" zoomScaleSheetLayoutView="100" workbookViewId="0">
      <selection activeCell="L45" sqref="L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37231</v>
      </c>
      <c r="J41" s="83">
        <v>35561</v>
      </c>
      <c r="K41" s="83">
        <v>35207</v>
      </c>
      <c r="L41" s="83">
        <v>35624</v>
      </c>
      <c r="M41" s="84">
        <v>34986</v>
      </c>
    </row>
    <row r="42" spans="2:13" ht="27.75" customHeight="1">
      <c r="B42" s="1171"/>
      <c r="C42" s="1172"/>
      <c r="D42" s="85"/>
      <c r="E42" s="1177" t="s">
        <v>26</v>
      </c>
      <c r="F42" s="1177"/>
      <c r="G42" s="1177"/>
      <c r="H42" s="1178"/>
      <c r="I42" s="86">
        <v>436</v>
      </c>
      <c r="J42" s="87">
        <v>361</v>
      </c>
      <c r="K42" s="87">
        <v>288</v>
      </c>
      <c r="L42" s="87">
        <v>230</v>
      </c>
      <c r="M42" s="88">
        <v>175</v>
      </c>
    </row>
    <row r="43" spans="2:13" ht="27.75" customHeight="1">
      <c r="B43" s="1171"/>
      <c r="C43" s="1172"/>
      <c r="D43" s="85"/>
      <c r="E43" s="1177" t="s">
        <v>27</v>
      </c>
      <c r="F43" s="1177"/>
      <c r="G43" s="1177"/>
      <c r="H43" s="1178"/>
      <c r="I43" s="86">
        <v>22356</v>
      </c>
      <c r="J43" s="87">
        <v>22160</v>
      </c>
      <c r="K43" s="87">
        <v>21382</v>
      </c>
      <c r="L43" s="87">
        <v>20897</v>
      </c>
      <c r="M43" s="88">
        <v>21060</v>
      </c>
    </row>
    <row r="44" spans="2:13" ht="27.75" customHeight="1">
      <c r="B44" s="1171"/>
      <c r="C44" s="1172"/>
      <c r="D44" s="85"/>
      <c r="E44" s="1177" t="s">
        <v>28</v>
      </c>
      <c r="F44" s="1177"/>
      <c r="G44" s="1177"/>
      <c r="H44" s="1178"/>
      <c r="I44" s="86">
        <v>2123</v>
      </c>
      <c r="J44" s="87">
        <v>3076</v>
      </c>
      <c r="K44" s="87">
        <v>5696</v>
      </c>
      <c r="L44" s="87">
        <v>6502</v>
      </c>
      <c r="M44" s="88">
        <v>6300</v>
      </c>
    </row>
    <row r="45" spans="2:13" ht="27.75" customHeight="1">
      <c r="B45" s="1171"/>
      <c r="C45" s="1172"/>
      <c r="D45" s="85"/>
      <c r="E45" s="1177" t="s">
        <v>29</v>
      </c>
      <c r="F45" s="1177"/>
      <c r="G45" s="1177"/>
      <c r="H45" s="1178"/>
      <c r="I45" s="86">
        <v>7129</v>
      </c>
      <c r="J45" s="87">
        <v>7205</v>
      </c>
      <c r="K45" s="87">
        <v>6986</v>
      </c>
      <c r="L45" s="87">
        <v>6904</v>
      </c>
      <c r="M45" s="88">
        <v>6543</v>
      </c>
    </row>
    <row r="46" spans="2:13" ht="27.75" customHeight="1">
      <c r="B46" s="1171"/>
      <c r="C46" s="1172"/>
      <c r="D46" s="85"/>
      <c r="E46" s="1177" t="s">
        <v>30</v>
      </c>
      <c r="F46" s="1177"/>
      <c r="G46" s="1177"/>
      <c r="H46" s="1178"/>
      <c r="I46" s="86">
        <v>9</v>
      </c>
      <c r="J46" s="87">
        <v>0</v>
      </c>
      <c r="K46" s="87">
        <v>0</v>
      </c>
      <c r="L46" s="87">
        <v>0</v>
      </c>
      <c r="M46" s="88">
        <v>3</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5028</v>
      </c>
      <c r="J49" s="87">
        <v>5974</v>
      </c>
      <c r="K49" s="87">
        <v>7601</v>
      </c>
      <c r="L49" s="87">
        <v>7883</v>
      </c>
      <c r="M49" s="88">
        <v>7744</v>
      </c>
    </row>
    <row r="50" spans="2:13" ht="27.75" customHeight="1">
      <c r="B50" s="1171"/>
      <c r="C50" s="1172"/>
      <c r="D50" s="85"/>
      <c r="E50" s="1177" t="s">
        <v>35</v>
      </c>
      <c r="F50" s="1177"/>
      <c r="G50" s="1177"/>
      <c r="H50" s="1178"/>
      <c r="I50" s="86">
        <v>99</v>
      </c>
      <c r="J50" s="87">
        <v>145</v>
      </c>
      <c r="K50" s="87">
        <v>147</v>
      </c>
      <c r="L50" s="87">
        <v>231</v>
      </c>
      <c r="M50" s="88">
        <v>228</v>
      </c>
    </row>
    <row r="51" spans="2:13" ht="27.75" customHeight="1">
      <c r="B51" s="1173"/>
      <c r="C51" s="1174"/>
      <c r="D51" s="85"/>
      <c r="E51" s="1177" t="s">
        <v>36</v>
      </c>
      <c r="F51" s="1177"/>
      <c r="G51" s="1177"/>
      <c r="H51" s="1178"/>
      <c r="I51" s="86">
        <v>45361</v>
      </c>
      <c r="J51" s="87">
        <v>45781</v>
      </c>
      <c r="K51" s="87">
        <v>47570</v>
      </c>
      <c r="L51" s="87">
        <v>48364</v>
      </c>
      <c r="M51" s="88">
        <v>47784</v>
      </c>
    </row>
    <row r="52" spans="2:13" ht="27.75" customHeight="1" thickBot="1">
      <c r="B52" s="1181" t="s">
        <v>37</v>
      </c>
      <c r="C52" s="1182"/>
      <c r="D52" s="90"/>
      <c r="E52" s="1183" t="s">
        <v>38</v>
      </c>
      <c r="F52" s="1183"/>
      <c r="G52" s="1183"/>
      <c r="H52" s="1184"/>
      <c r="I52" s="91">
        <v>18796</v>
      </c>
      <c r="J52" s="92">
        <v>16463</v>
      </c>
      <c r="K52" s="92">
        <v>14241</v>
      </c>
      <c r="L52" s="92">
        <v>13679</v>
      </c>
      <c r="M52" s="93">
        <v>13310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27778</v>
      </c>
      <c r="E3" s="116"/>
      <c r="F3" s="117">
        <v>66876</v>
      </c>
      <c r="G3" s="118"/>
      <c r="H3" s="119"/>
    </row>
    <row r="4" spans="1:8">
      <c r="A4" s="120"/>
      <c r="B4" s="121"/>
      <c r="C4" s="122"/>
      <c r="D4" s="123">
        <v>13350</v>
      </c>
      <c r="E4" s="124"/>
      <c r="F4" s="125">
        <v>36310</v>
      </c>
      <c r="G4" s="126"/>
      <c r="H4" s="127"/>
    </row>
    <row r="5" spans="1:8">
      <c r="A5" s="108" t="s">
        <v>514</v>
      </c>
      <c r="B5" s="113"/>
      <c r="C5" s="114"/>
      <c r="D5" s="115">
        <v>30212</v>
      </c>
      <c r="E5" s="116"/>
      <c r="F5" s="117">
        <v>51704</v>
      </c>
      <c r="G5" s="118"/>
      <c r="H5" s="119"/>
    </row>
    <row r="6" spans="1:8">
      <c r="A6" s="120"/>
      <c r="B6" s="121"/>
      <c r="C6" s="122"/>
      <c r="D6" s="123">
        <v>25748</v>
      </c>
      <c r="E6" s="124"/>
      <c r="F6" s="125">
        <v>26896</v>
      </c>
      <c r="G6" s="126"/>
      <c r="H6" s="127"/>
    </row>
    <row r="7" spans="1:8">
      <c r="A7" s="108" t="s">
        <v>515</v>
      </c>
      <c r="B7" s="113"/>
      <c r="C7" s="114"/>
      <c r="D7" s="115">
        <v>38029</v>
      </c>
      <c r="E7" s="116"/>
      <c r="F7" s="117">
        <v>52678</v>
      </c>
      <c r="G7" s="118"/>
      <c r="H7" s="119"/>
    </row>
    <row r="8" spans="1:8">
      <c r="A8" s="120"/>
      <c r="B8" s="121"/>
      <c r="C8" s="122"/>
      <c r="D8" s="123">
        <v>26329</v>
      </c>
      <c r="E8" s="124"/>
      <c r="F8" s="125">
        <v>30185</v>
      </c>
      <c r="G8" s="126"/>
      <c r="H8" s="127"/>
    </row>
    <row r="9" spans="1:8">
      <c r="A9" s="108" t="s">
        <v>516</v>
      </c>
      <c r="B9" s="113"/>
      <c r="C9" s="114"/>
      <c r="D9" s="115">
        <v>39906</v>
      </c>
      <c r="E9" s="116"/>
      <c r="F9" s="117">
        <v>69560</v>
      </c>
      <c r="G9" s="118"/>
      <c r="H9" s="119"/>
    </row>
    <row r="10" spans="1:8">
      <c r="A10" s="120"/>
      <c r="B10" s="121"/>
      <c r="C10" s="122"/>
      <c r="D10" s="123">
        <v>24043</v>
      </c>
      <c r="E10" s="124"/>
      <c r="F10" s="125">
        <v>35305</v>
      </c>
      <c r="G10" s="126"/>
      <c r="H10" s="127"/>
    </row>
    <row r="11" spans="1:8">
      <c r="A11" s="108" t="s">
        <v>517</v>
      </c>
      <c r="B11" s="113"/>
      <c r="C11" s="114"/>
      <c r="D11" s="115">
        <v>35344</v>
      </c>
      <c r="E11" s="116"/>
      <c r="F11" s="117">
        <v>65988</v>
      </c>
      <c r="G11" s="118"/>
      <c r="H11" s="119"/>
    </row>
    <row r="12" spans="1:8">
      <c r="A12" s="120"/>
      <c r="B12" s="121"/>
      <c r="C12" s="128"/>
      <c r="D12" s="123">
        <v>20301</v>
      </c>
      <c r="E12" s="124"/>
      <c r="F12" s="125">
        <v>36473</v>
      </c>
      <c r="G12" s="126"/>
      <c r="H12" s="127"/>
    </row>
    <row r="13" spans="1:8">
      <c r="A13" s="108"/>
      <c r="B13" s="113"/>
      <c r="C13" s="129"/>
      <c r="D13" s="130">
        <v>34254</v>
      </c>
      <c r="E13" s="131"/>
      <c r="F13" s="132">
        <v>61361</v>
      </c>
      <c r="G13" s="133"/>
      <c r="H13" s="119"/>
    </row>
    <row r="14" spans="1:8">
      <c r="A14" s="120"/>
      <c r="B14" s="121"/>
      <c r="C14" s="122"/>
      <c r="D14" s="123">
        <v>21954</v>
      </c>
      <c r="E14" s="124"/>
      <c r="F14" s="125">
        <v>33034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2.39</v>
      </c>
      <c r="C19" s="134">
        <f>ROUND(VALUE(SUBSTITUTE(実質収支比率等に係る経年分析!G$48,"▲","-")),2)</f>
        <v>2.58</v>
      </c>
      <c r="D19" s="134">
        <f>ROUND(VALUE(SUBSTITUTE(実質収支比率等に係る経年分析!H$48,"▲","-")),2)</f>
        <v>2.91</v>
      </c>
      <c r="E19" s="134">
        <f>ROUND(VALUE(SUBSTITUTE(実質収支比率等に係る経年分析!I$48,"▲","-")),2)</f>
        <v>2.68</v>
      </c>
      <c r="F19" s="134">
        <f>ROUND(VALUE(SUBSTITUTE(実質収支比率等に係る経年分析!J$48,"▲","-")),2)</f>
        <v>3.07</v>
      </c>
    </row>
    <row r="20" spans="1:11">
      <c r="A20" s="134" t="s">
        <v>43</v>
      </c>
      <c r="B20" s="134">
        <f>ROUND(VALUE(SUBSTITUTE(実質収支比率等に係る経年分析!F$47,"▲","-")),2)</f>
        <v>9.64</v>
      </c>
      <c r="C20" s="134">
        <f>ROUND(VALUE(SUBSTITUTE(実質収支比率等に係る経年分析!G$47,"▲","-")),2)</f>
        <v>11.6</v>
      </c>
      <c r="D20" s="134">
        <f>ROUND(VALUE(SUBSTITUTE(実質収支比率等に係る経年分析!H$47,"▲","-")),2)</f>
        <v>11.93</v>
      </c>
      <c r="E20" s="134">
        <f>ROUND(VALUE(SUBSTITUTE(実質収支比率等に係る経年分析!I$47,"▲","-")),2)</f>
        <v>13.82</v>
      </c>
      <c r="F20" s="134">
        <f>ROUND(VALUE(SUBSTITUTE(実質収支比率等に係る経年分析!J$47,"▲","-")),2)</f>
        <v>12.4</v>
      </c>
    </row>
    <row r="21" spans="1:11">
      <c r="A21" s="134" t="s">
        <v>44</v>
      </c>
      <c r="B21" s="134">
        <f>IF(ISNUMBER(VALUE(SUBSTITUTE(実質収支比率等に係る経年分析!F$49,"▲","-"))),ROUND(VALUE(SUBSTITUTE(実質収支比率等に係る経年分析!F$49,"▲","-")),2),NA())</f>
        <v>3.99</v>
      </c>
      <c r="C21" s="134">
        <f>IF(ISNUMBER(VALUE(SUBSTITUTE(実質収支比率等に係る経年分析!G$49,"▲","-"))),ROUND(VALUE(SUBSTITUTE(実質収支比率等に係る経年分析!G$49,"▲","-")),2),NA())</f>
        <v>3.67</v>
      </c>
      <c r="D21" s="134">
        <f>IF(ISNUMBER(VALUE(SUBSTITUTE(実質収支比率等に係る経年分析!H$49,"▲","-"))),ROUND(VALUE(SUBSTITUTE(実質収支比率等に係る経年分析!H$49,"▲","-")),2),NA())</f>
        <v>2.71</v>
      </c>
      <c r="E21" s="134">
        <f>IF(ISNUMBER(VALUE(SUBSTITUTE(実質収支比率等に係る経年分析!I$49,"▲","-"))),ROUND(VALUE(SUBSTITUTE(実質収支比率等に係る経年分析!I$49,"▲","-")),2),NA())</f>
        <v>3.4</v>
      </c>
      <c r="F21" s="134">
        <f>IF(ISNUMBER(VALUE(SUBSTITUTE(実質収支比率等に係る経年分析!J$49,"▲","-"))),ROUND(VALUE(SUBSTITUTE(実質収支比率等に係る経年分析!J$49,"▲","-")),2),NA())</f>
        <v>0.47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診療所事業会計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2.2000000000000002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2.4500000000000002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10.119999999999999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3649</v>
      </c>
      <c r="E42" s="136"/>
      <c r="F42" s="136"/>
      <c r="G42" s="136">
        <f>'実質公債費比率（分子）の構造'!L$52</f>
        <v>3630</v>
      </c>
      <c r="H42" s="136"/>
      <c r="I42" s="136"/>
      <c r="J42" s="136">
        <f>'実質公債費比率（分子）の構造'!M$52</f>
        <v>3738</v>
      </c>
      <c r="K42" s="136"/>
      <c r="L42" s="136"/>
      <c r="M42" s="136">
        <f>'実質公債費比率（分子）の構造'!N$52</f>
        <v>3889</v>
      </c>
      <c r="N42" s="136"/>
      <c r="O42" s="136"/>
      <c r="P42" s="136">
        <f>'実質公債費比率（分子）の構造'!O$52</f>
        <v>4146</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88</v>
      </c>
      <c r="C44" s="136"/>
      <c r="D44" s="136"/>
      <c r="E44" s="136">
        <f>'実質公債費比率（分子）の構造'!L$50</f>
        <v>75</v>
      </c>
      <c r="F44" s="136"/>
      <c r="G44" s="136"/>
      <c r="H44" s="136">
        <f>'実質公債費比率（分子）の構造'!M$50</f>
        <v>74</v>
      </c>
      <c r="I44" s="136"/>
      <c r="J44" s="136"/>
      <c r="K44" s="136">
        <f>'実質公債費比率（分子）の構造'!N$50</f>
        <v>60</v>
      </c>
      <c r="L44" s="136"/>
      <c r="M44" s="136"/>
      <c r="N44" s="136">
        <f>'実質公債費比率（分子）の構造'!O$50</f>
        <v>56</v>
      </c>
      <c r="O44" s="136"/>
      <c r="P44" s="136"/>
    </row>
    <row r="45" spans="1:16">
      <c r="A45" s="136" t="s">
        <v>54</v>
      </c>
      <c r="B45" s="136">
        <f>'実質公債費比率（分子）の構造'!K$49</f>
        <v>387</v>
      </c>
      <c r="C45" s="136"/>
      <c r="D45" s="136"/>
      <c r="E45" s="136">
        <f>'実質公債費比率（分子）の構造'!L$49</f>
        <v>344</v>
      </c>
      <c r="F45" s="136"/>
      <c r="G45" s="136"/>
      <c r="H45" s="136">
        <f>'実質公債費比率（分子）の構造'!M$49</f>
        <v>365</v>
      </c>
      <c r="I45" s="136"/>
      <c r="J45" s="136"/>
      <c r="K45" s="136">
        <f>'実質公債費比率（分子）の構造'!N$49</f>
        <v>411</v>
      </c>
      <c r="L45" s="136"/>
      <c r="M45" s="136"/>
      <c r="N45" s="136">
        <f>'実質公債費比率（分子）の構造'!O$49</f>
        <v>607</v>
      </c>
      <c r="O45" s="136"/>
      <c r="P45" s="136"/>
    </row>
    <row r="46" spans="1:16">
      <c r="A46" s="136" t="s">
        <v>55</v>
      </c>
      <c r="B46" s="136">
        <f>'実質公債費比率（分子）の構造'!K$48</f>
        <v>1668</v>
      </c>
      <c r="C46" s="136"/>
      <c r="D46" s="136"/>
      <c r="E46" s="136">
        <f>'実質公債費比率（分子）の構造'!L$48</f>
        <v>1447</v>
      </c>
      <c r="F46" s="136"/>
      <c r="G46" s="136"/>
      <c r="H46" s="136">
        <f>'実質公債費比率（分子）の構造'!M$48</f>
        <v>1516</v>
      </c>
      <c r="I46" s="136"/>
      <c r="J46" s="136"/>
      <c r="K46" s="136">
        <f>'実質公債費比率（分子）の構造'!N$48</f>
        <v>1774</v>
      </c>
      <c r="L46" s="136"/>
      <c r="M46" s="136"/>
      <c r="N46" s="136">
        <f>'実質公債費比率（分子）の構造'!O$48</f>
        <v>1813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4518</v>
      </c>
      <c r="C49" s="136"/>
      <c r="D49" s="136"/>
      <c r="E49" s="136">
        <f>'実質公債費比率（分子）の構造'!L$45</f>
        <v>4365</v>
      </c>
      <c r="F49" s="136"/>
      <c r="G49" s="136"/>
      <c r="H49" s="136">
        <f>'実質公債費比率（分子）の構造'!M$45</f>
        <v>4245</v>
      </c>
      <c r="I49" s="136"/>
      <c r="J49" s="136"/>
      <c r="K49" s="136">
        <f>'実質公債費比率（分子）の構造'!N$45</f>
        <v>3871</v>
      </c>
      <c r="L49" s="136"/>
      <c r="M49" s="136"/>
      <c r="N49" s="136">
        <f>'実質公債費比率（分子）の構造'!O$45</f>
        <v>3826</v>
      </c>
      <c r="O49" s="136"/>
      <c r="P49" s="136"/>
    </row>
    <row r="50" spans="1:16">
      <c r="A50" s="136" t="s">
        <v>59</v>
      </c>
      <c r="B50" s="136" t="e">
        <f>NA()</f>
        <v>#N/A</v>
      </c>
      <c r="C50" s="136">
        <f>IF(ISNUMBER('実質公債費比率（分子）の構造'!K$53),'実質公債費比率（分子）の構造'!K$53,NA())</f>
        <v>3012</v>
      </c>
      <c r="D50" s="136" t="e">
        <f>NA()</f>
        <v>#N/A</v>
      </c>
      <c r="E50" s="136" t="e">
        <f>NA()</f>
        <v>#N/A</v>
      </c>
      <c r="F50" s="136">
        <f>IF(ISNUMBER('実質公債費比率（分子）の構造'!L$53),'実質公債費比率（分子）の構造'!L$53,NA())</f>
        <v>2601</v>
      </c>
      <c r="G50" s="136" t="e">
        <f>NA()</f>
        <v>#N/A</v>
      </c>
      <c r="H50" s="136" t="e">
        <f>NA()</f>
        <v>#N/A</v>
      </c>
      <c r="I50" s="136">
        <f>IF(ISNUMBER('実質公債費比率（分子）の構造'!M$53),'実質公債費比率（分子）の構造'!M$53,NA())</f>
        <v>2462</v>
      </c>
      <c r="J50" s="136" t="e">
        <f>NA()</f>
        <v>#N/A</v>
      </c>
      <c r="K50" s="136" t="e">
        <f>NA()</f>
        <v>#N/A</v>
      </c>
      <c r="L50" s="136">
        <f>IF(ISNUMBER('実質公債費比率（分子）の構造'!N$53),'実質公債費比率（分子）の構造'!N$53,NA())</f>
        <v>2227</v>
      </c>
      <c r="M50" s="136" t="e">
        <f>NA()</f>
        <v>#N/A</v>
      </c>
      <c r="N50" s="136" t="e">
        <f>NA()</f>
        <v>#N/A</v>
      </c>
      <c r="O50" s="136">
        <f>IF(ISNUMBER('実質公債費比率（分子）の構造'!O$53),'実質公債費比率（分子）の構造'!O$53,NA())</f>
        <v>2156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45361</v>
      </c>
      <c r="E56" s="135"/>
      <c r="F56" s="135"/>
      <c r="G56" s="135">
        <f>'将来負担比率（分子）の構造'!J$51</f>
        <v>45781</v>
      </c>
      <c r="H56" s="135"/>
      <c r="I56" s="135"/>
      <c r="J56" s="135">
        <f>'将来負担比率（分子）の構造'!K$51</f>
        <v>47570</v>
      </c>
      <c r="K56" s="135"/>
      <c r="L56" s="135"/>
      <c r="M56" s="135">
        <f>'将来負担比率（分子）の構造'!L$51</f>
        <v>48364</v>
      </c>
      <c r="N56" s="135"/>
      <c r="O56" s="135"/>
      <c r="P56" s="135">
        <f>'将来負担比率（分子）の構造'!M$51</f>
        <v>47784</v>
      </c>
    </row>
    <row r="57" spans="1:16">
      <c r="A57" s="135" t="s">
        <v>35</v>
      </c>
      <c r="B57" s="135"/>
      <c r="C57" s="135"/>
      <c r="D57" s="135">
        <f>'将来負担比率（分子）の構造'!I$50</f>
        <v>99</v>
      </c>
      <c r="E57" s="135"/>
      <c r="F57" s="135"/>
      <c r="G57" s="135">
        <f>'将来負担比率（分子）の構造'!J$50</f>
        <v>145</v>
      </c>
      <c r="H57" s="135"/>
      <c r="I57" s="135"/>
      <c r="J57" s="135">
        <f>'将来負担比率（分子）の構造'!K$50</f>
        <v>147</v>
      </c>
      <c r="K57" s="135"/>
      <c r="L57" s="135"/>
      <c r="M57" s="135">
        <f>'将来負担比率（分子）の構造'!L$50</f>
        <v>231</v>
      </c>
      <c r="N57" s="135"/>
      <c r="O57" s="135"/>
      <c r="P57" s="135">
        <f>'将来負担比率（分子）の構造'!M$50</f>
        <v>228</v>
      </c>
    </row>
    <row r="58" spans="1:16">
      <c r="A58" s="135" t="s">
        <v>34</v>
      </c>
      <c r="B58" s="135"/>
      <c r="C58" s="135"/>
      <c r="D58" s="135">
        <f>'将来負担比率（分子）の構造'!I$49</f>
        <v>5028</v>
      </c>
      <c r="E58" s="135"/>
      <c r="F58" s="135"/>
      <c r="G58" s="135">
        <f>'将来負担比率（分子）の構造'!J$49</f>
        <v>5974</v>
      </c>
      <c r="H58" s="135"/>
      <c r="I58" s="135"/>
      <c r="J58" s="135">
        <f>'将来負担比率（分子）の構造'!K$49</f>
        <v>7601</v>
      </c>
      <c r="K58" s="135"/>
      <c r="L58" s="135"/>
      <c r="M58" s="135">
        <f>'将来負担比率（分子）の構造'!L$49</f>
        <v>7883</v>
      </c>
      <c r="N58" s="135"/>
      <c r="O58" s="135"/>
      <c r="P58" s="135">
        <f>'将来負担比率（分子）の構造'!M$49</f>
        <v>7744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3</v>
      </c>
      <c r="O61" s="135"/>
      <c r="P61" s="135"/>
    </row>
    <row r="62" spans="1:16">
      <c r="A62" s="135" t="s">
        <v>29</v>
      </c>
      <c r="B62" s="135">
        <f>'将来負担比率（分子）の構造'!I$45</f>
        <v>7129</v>
      </c>
      <c r="C62" s="135"/>
      <c r="D62" s="135"/>
      <c r="E62" s="135">
        <f>'将来負担比率（分子）の構造'!J$45</f>
        <v>7205</v>
      </c>
      <c r="F62" s="135"/>
      <c r="G62" s="135"/>
      <c r="H62" s="135">
        <f>'将来負担比率（分子）の構造'!K$45</f>
        <v>6986</v>
      </c>
      <c r="I62" s="135"/>
      <c r="J62" s="135"/>
      <c r="K62" s="135">
        <f>'将来負担比率（分子）の構造'!L$45</f>
        <v>6904</v>
      </c>
      <c r="L62" s="135"/>
      <c r="M62" s="135"/>
      <c r="N62" s="135">
        <f>'将来負担比率（分子）の構造'!M$45</f>
        <v>6543</v>
      </c>
      <c r="O62" s="135"/>
      <c r="P62" s="135"/>
    </row>
    <row r="63" spans="1:16">
      <c r="A63" s="135" t="s">
        <v>28</v>
      </c>
      <c r="B63" s="135">
        <f>'将来負担比率（分子）の構造'!I$44</f>
        <v>2123</v>
      </c>
      <c r="C63" s="135"/>
      <c r="D63" s="135"/>
      <c r="E63" s="135">
        <f>'将来負担比率（分子）の構造'!J$44</f>
        <v>3076</v>
      </c>
      <c r="F63" s="135"/>
      <c r="G63" s="135"/>
      <c r="H63" s="135">
        <f>'将来負担比率（分子）の構造'!K$44</f>
        <v>5696</v>
      </c>
      <c r="I63" s="135"/>
      <c r="J63" s="135"/>
      <c r="K63" s="135">
        <f>'将来負担比率（分子）の構造'!L$44</f>
        <v>6502</v>
      </c>
      <c r="L63" s="135"/>
      <c r="M63" s="135"/>
      <c r="N63" s="135">
        <f>'将来負担比率（分子）の構造'!M$44</f>
        <v>6300</v>
      </c>
      <c r="O63" s="135"/>
      <c r="P63" s="135"/>
    </row>
    <row r="64" spans="1:16">
      <c r="A64" s="135" t="s">
        <v>27</v>
      </c>
      <c r="B64" s="135">
        <f>'将来負担比率（分子）の構造'!I$43</f>
        <v>22356</v>
      </c>
      <c r="C64" s="135"/>
      <c r="D64" s="135"/>
      <c r="E64" s="135">
        <f>'将来負担比率（分子）の構造'!J$43</f>
        <v>22160</v>
      </c>
      <c r="F64" s="135"/>
      <c r="G64" s="135"/>
      <c r="H64" s="135">
        <f>'将来負担比率（分子）の構造'!K$43</f>
        <v>21382</v>
      </c>
      <c r="I64" s="135"/>
      <c r="J64" s="135"/>
      <c r="K64" s="135">
        <f>'将来負担比率（分子）の構造'!L$43</f>
        <v>20897</v>
      </c>
      <c r="L64" s="135"/>
      <c r="M64" s="135"/>
      <c r="N64" s="135">
        <f>'将来負担比率（分子）の構造'!M$43</f>
        <v>21060</v>
      </c>
      <c r="O64" s="135"/>
      <c r="P64" s="135"/>
    </row>
    <row r="65" spans="1:16">
      <c r="A65" s="135" t="s">
        <v>26</v>
      </c>
      <c r="B65" s="135">
        <f>'将来負担比率（分子）の構造'!I$42</f>
        <v>436</v>
      </c>
      <c r="C65" s="135"/>
      <c r="D65" s="135"/>
      <c r="E65" s="135">
        <f>'将来負担比率（分子）の構造'!J$42</f>
        <v>361</v>
      </c>
      <c r="F65" s="135"/>
      <c r="G65" s="135"/>
      <c r="H65" s="135">
        <f>'将来負担比率（分子）の構造'!K$42</f>
        <v>288</v>
      </c>
      <c r="I65" s="135"/>
      <c r="J65" s="135"/>
      <c r="K65" s="135">
        <f>'将来負担比率（分子）の構造'!L$42</f>
        <v>230</v>
      </c>
      <c r="L65" s="135"/>
      <c r="M65" s="135"/>
      <c r="N65" s="135">
        <f>'将来負担比率（分子）の構造'!M$42</f>
        <v>175</v>
      </c>
      <c r="O65" s="135"/>
      <c r="P65" s="135"/>
    </row>
    <row r="66" spans="1:16">
      <c r="A66" s="135" t="s">
        <v>25</v>
      </c>
      <c r="B66" s="135">
        <f>'将来負担比率（分子）の構造'!I$41</f>
        <v>37231</v>
      </c>
      <c r="C66" s="135"/>
      <c r="D66" s="135"/>
      <c r="E66" s="135">
        <f>'将来負担比率（分子）の構造'!J$41</f>
        <v>35561</v>
      </c>
      <c r="F66" s="135"/>
      <c r="G66" s="135"/>
      <c r="H66" s="135">
        <f>'将来負担比率（分子）の構造'!K$41</f>
        <v>35207</v>
      </c>
      <c r="I66" s="135"/>
      <c r="J66" s="135"/>
      <c r="K66" s="135">
        <f>'将来負担比率（分子）の構造'!L$41</f>
        <v>35624</v>
      </c>
      <c r="L66" s="135"/>
      <c r="M66" s="135"/>
      <c r="N66" s="135">
        <f>'将来負担比率（分子）の構造'!M$41</f>
        <v>34986</v>
      </c>
      <c r="O66" s="135"/>
      <c r="P66" s="135"/>
    </row>
    <row r="67" spans="1:16">
      <c r="A67" s="135" t="s">
        <v>63</v>
      </c>
      <c r="B67" s="135" t="e">
        <f>NA()</f>
        <v>#N/A</v>
      </c>
      <c r="C67" s="135">
        <f>IF(ISNUMBER('将来負担比率（分子）の構造'!I$52), IF('将来負担比率（分子）の構造'!I$52 &lt; 0, 0, '将来負担比率（分子）の構造'!I$52), NA())</f>
        <v>18796</v>
      </c>
      <c r="D67" s="135" t="e">
        <f>NA()</f>
        <v>#N/A</v>
      </c>
      <c r="E67" s="135" t="e">
        <f>NA()</f>
        <v>#N/A</v>
      </c>
      <c r="F67" s="135">
        <f>IF(ISNUMBER('将来負担比率（分子）の構造'!J$52), IF('将来負担比率（分子）の構造'!J$52 &lt; 0, 0, '将来負担比率（分子）の構造'!J$52), NA())</f>
        <v>16463</v>
      </c>
      <c r="G67" s="135" t="e">
        <f>NA()</f>
        <v>#N/A</v>
      </c>
      <c r="H67" s="135" t="e">
        <f>NA()</f>
        <v>#N/A</v>
      </c>
      <c r="I67" s="135">
        <f>IF(ISNUMBER('将来負担比率（分子）の構造'!K$52), IF('将来負担比率（分子）の構造'!K$52 &lt; 0, 0, '将来負担比率（分子）の構造'!K$52), NA())</f>
        <v>14241</v>
      </c>
      <c r="J67" s="135" t="e">
        <f>NA()</f>
        <v>#N/A</v>
      </c>
      <c r="K67" s="135" t="e">
        <f>NA()</f>
        <v>#N/A</v>
      </c>
      <c r="L67" s="135">
        <f>IF(ISNUMBER('将来負担比率（分子）の構造'!L$52), IF('将来負担比率（分子）の構造'!L$52 &lt; 0, 0, '将来負担比率（分子）の構造'!L$52), NA())</f>
        <v>13679</v>
      </c>
      <c r="M67" s="135" t="e">
        <f>NA()</f>
        <v>#N/A</v>
      </c>
      <c r="N67" s="135" t="e">
        <f>NA()</f>
        <v>#N/A</v>
      </c>
      <c r="O67" s="135">
        <f>IF(ISNUMBER('将来負担比率（分子）の構造'!M$52), IF('将来負担比率（分子）の構造'!M$52 &lt; 0, 0, '将来負担比率（分子）の構造'!M$52), NA())</f>
        <v>13310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R16" sqref="R16:Y1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13872986</v>
      </c>
      <c r="S5" s="583"/>
      <c r="T5" s="583"/>
      <c r="U5" s="583"/>
      <c r="V5" s="583"/>
      <c r="W5" s="583"/>
      <c r="X5" s="583"/>
      <c r="Y5" s="584"/>
      <c r="Z5" s="585">
        <v>36.9</v>
      </c>
      <c r="AA5" s="585"/>
      <c r="AB5" s="585"/>
      <c r="AC5" s="585"/>
      <c r="AD5" s="586">
        <v>13872986</v>
      </c>
      <c r="AE5" s="586"/>
      <c r="AF5" s="586"/>
      <c r="AG5" s="586"/>
      <c r="AH5" s="586"/>
      <c r="AI5" s="586"/>
      <c r="AJ5" s="586"/>
      <c r="AK5" s="586"/>
      <c r="AL5" s="587">
        <v>60.5</v>
      </c>
      <c r="AM5" s="588"/>
      <c r="AN5" s="588"/>
      <c r="AO5" s="589"/>
      <c r="AP5" s="579" t="s">
        <v>208</v>
      </c>
      <c r="AQ5" s="580"/>
      <c r="AR5" s="580"/>
      <c r="AS5" s="580"/>
      <c r="AT5" s="580"/>
      <c r="AU5" s="580"/>
      <c r="AV5" s="580"/>
      <c r="AW5" s="580"/>
      <c r="AX5" s="580"/>
      <c r="AY5" s="580"/>
      <c r="AZ5" s="580"/>
      <c r="BA5" s="580"/>
      <c r="BB5" s="580"/>
      <c r="BC5" s="580"/>
      <c r="BD5" s="580"/>
      <c r="BE5" s="580"/>
      <c r="BF5" s="581"/>
      <c r="BG5" s="593">
        <v>13857856</v>
      </c>
      <c r="BH5" s="594"/>
      <c r="BI5" s="594"/>
      <c r="BJ5" s="594"/>
      <c r="BK5" s="594"/>
      <c r="BL5" s="594"/>
      <c r="BM5" s="594"/>
      <c r="BN5" s="595"/>
      <c r="BO5" s="596">
        <v>99.9</v>
      </c>
      <c r="BP5" s="596"/>
      <c r="BQ5" s="596"/>
      <c r="BR5" s="596"/>
      <c r="BS5" s="597">
        <v>150035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348888</v>
      </c>
      <c r="S6" s="594"/>
      <c r="T6" s="594"/>
      <c r="U6" s="594"/>
      <c r="V6" s="594"/>
      <c r="W6" s="594"/>
      <c r="X6" s="594"/>
      <c r="Y6" s="595"/>
      <c r="Z6" s="596">
        <v>0.9</v>
      </c>
      <c r="AA6" s="596"/>
      <c r="AB6" s="596"/>
      <c r="AC6" s="596"/>
      <c r="AD6" s="597">
        <v>348888</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13857856</v>
      </c>
      <c r="BH6" s="594"/>
      <c r="BI6" s="594"/>
      <c r="BJ6" s="594"/>
      <c r="BK6" s="594"/>
      <c r="BL6" s="594"/>
      <c r="BM6" s="594"/>
      <c r="BN6" s="595"/>
      <c r="BO6" s="596">
        <v>99.9</v>
      </c>
      <c r="BP6" s="596"/>
      <c r="BQ6" s="596"/>
      <c r="BR6" s="596"/>
      <c r="BS6" s="597">
        <v>150035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282246</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282221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22678</v>
      </c>
      <c r="S7" s="594"/>
      <c r="T7" s="594"/>
      <c r="U7" s="594"/>
      <c r="V7" s="594"/>
      <c r="W7" s="594"/>
      <c r="X7" s="594"/>
      <c r="Y7" s="595"/>
      <c r="Z7" s="596">
        <v>0.1</v>
      </c>
      <c r="AA7" s="596"/>
      <c r="AB7" s="596"/>
      <c r="AC7" s="596"/>
      <c r="AD7" s="597">
        <v>22678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6033888</v>
      </c>
      <c r="BH7" s="594"/>
      <c r="BI7" s="594"/>
      <c r="BJ7" s="594"/>
      <c r="BK7" s="594"/>
      <c r="BL7" s="594"/>
      <c r="BM7" s="594"/>
      <c r="BN7" s="595"/>
      <c r="BO7" s="596">
        <v>43.5</v>
      </c>
      <c r="BP7" s="596"/>
      <c r="BQ7" s="596"/>
      <c r="BR7" s="596"/>
      <c r="BS7" s="597">
        <v>150035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5392043</v>
      </c>
      <c r="CS7" s="594"/>
      <c r="CT7" s="594"/>
      <c r="CU7" s="594"/>
      <c r="CV7" s="594"/>
      <c r="CW7" s="594"/>
      <c r="CX7" s="594"/>
      <c r="CY7" s="595"/>
      <c r="CZ7" s="596">
        <v>14.7</v>
      </c>
      <c r="DA7" s="596"/>
      <c r="DB7" s="596"/>
      <c r="DC7" s="596"/>
      <c r="DD7" s="602">
        <v>668256</v>
      </c>
      <c r="DE7" s="594"/>
      <c r="DF7" s="594"/>
      <c r="DG7" s="594"/>
      <c r="DH7" s="594"/>
      <c r="DI7" s="594"/>
      <c r="DJ7" s="594"/>
      <c r="DK7" s="594"/>
      <c r="DL7" s="594"/>
      <c r="DM7" s="594"/>
      <c r="DN7" s="594"/>
      <c r="DO7" s="594"/>
      <c r="DP7" s="595"/>
      <c r="DQ7" s="602">
        <v>4098161</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76553</v>
      </c>
      <c r="S8" s="594"/>
      <c r="T8" s="594"/>
      <c r="U8" s="594"/>
      <c r="V8" s="594"/>
      <c r="W8" s="594"/>
      <c r="X8" s="594"/>
      <c r="Y8" s="595"/>
      <c r="Z8" s="596">
        <v>0.2</v>
      </c>
      <c r="AA8" s="596"/>
      <c r="AB8" s="596"/>
      <c r="AC8" s="596"/>
      <c r="AD8" s="597">
        <v>76553</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161299</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10923140</v>
      </c>
      <c r="CS8" s="594"/>
      <c r="CT8" s="594"/>
      <c r="CU8" s="594"/>
      <c r="CV8" s="594"/>
      <c r="CW8" s="594"/>
      <c r="CX8" s="594"/>
      <c r="CY8" s="595"/>
      <c r="CZ8" s="596">
        <v>29.9</v>
      </c>
      <c r="DA8" s="596"/>
      <c r="DB8" s="596"/>
      <c r="DC8" s="596"/>
      <c r="DD8" s="602">
        <v>153882</v>
      </c>
      <c r="DE8" s="594"/>
      <c r="DF8" s="594"/>
      <c r="DG8" s="594"/>
      <c r="DH8" s="594"/>
      <c r="DI8" s="594"/>
      <c r="DJ8" s="594"/>
      <c r="DK8" s="594"/>
      <c r="DL8" s="594"/>
      <c r="DM8" s="594"/>
      <c r="DN8" s="594"/>
      <c r="DO8" s="594"/>
      <c r="DP8" s="595"/>
      <c r="DQ8" s="602">
        <v>5855752</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48887</v>
      </c>
      <c r="S9" s="594"/>
      <c r="T9" s="594"/>
      <c r="U9" s="594"/>
      <c r="V9" s="594"/>
      <c r="W9" s="594"/>
      <c r="X9" s="594"/>
      <c r="Y9" s="595"/>
      <c r="Z9" s="596">
        <v>0.1</v>
      </c>
      <c r="AA9" s="596"/>
      <c r="AB9" s="596"/>
      <c r="AC9" s="596"/>
      <c r="AD9" s="597">
        <v>48887</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4117197</v>
      </c>
      <c r="BH9" s="594"/>
      <c r="BI9" s="594"/>
      <c r="BJ9" s="594"/>
      <c r="BK9" s="594"/>
      <c r="BL9" s="594"/>
      <c r="BM9" s="594"/>
      <c r="BN9" s="595"/>
      <c r="BO9" s="596">
        <v>29.7</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3803579</v>
      </c>
      <c r="CS9" s="594"/>
      <c r="CT9" s="594"/>
      <c r="CU9" s="594"/>
      <c r="CV9" s="594"/>
      <c r="CW9" s="594"/>
      <c r="CX9" s="594"/>
      <c r="CY9" s="595"/>
      <c r="CZ9" s="596">
        <v>10.4</v>
      </c>
      <c r="DA9" s="596"/>
      <c r="DB9" s="596"/>
      <c r="DC9" s="596"/>
      <c r="DD9" s="602">
        <v>21680</v>
      </c>
      <c r="DE9" s="594"/>
      <c r="DF9" s="594"/>
      <c r="DG9" s="594"/>
      <c r="DH9" s="594"/>
      <c r="DI9" s="594"/>
      <c r="DJ9" s="594"/>
      <c r="DK9" s="594"/>
      <c r="DL9" s="594"/>
      <c r="DM9" s="594"/>
      <c r="DN9" s="594"/>
      <c r="DO9" s="594"/>
      <c r="DP9" s="595"/>
      <c r="DQ9" s="602">
        <v>3558256</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975179</v>
      </c>
      <c r="S10" s="594"/>
      <c r="T10" s="594"/>
      <c r="U10" s="594"/>
      <c r="V10" s="594"/>
      <c r="W10" s="594"/>
      <c r="X10" s="594"/>
      <c r="Y10" s="595"/>
      <c r="Z10" s="596">
        <v>2.6</v>
      </c>
      <c r="AA10" s="596"/>
      <c r="AB10" s="596"/>
      <c r="AC10" s="596"/>
      <c r="AD10" s="597">
        <v>975179</v>
      </c>
      <c r="AE10" s="597"/>
      <c r="AF10" s="597"/>
      <c r="AG10" s="597"/>
      <c r="AH10" s="597"/>
      <c r="AI10" s="597"/>
      <c r="AJ10" s="597"/>
      <c r="AK10" s="597"/>
      <c r="AL10" s="598">
        <v>4.3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285778</v>
      </c>
      <c r="BH10" s="594"/>
      <c r="BI10" s="594"/>
      <c r="BJ10" s="594"/>
      <c r="BK10" s="594"/>
      <c r="BL10" s="594"/>
      <c r="BM10" s="594"/>
      <c r="BN10" s="595"/>
      <c r="BO10" s="596">
        <v>2.1</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125692</v>
      </c>
      <c r="CS10" s="594"/>
      <c r="CT10" s="594"/>
      <c r="CU10" s="594"/>
      <c r="CV10" s="594"/>
      <c r="CW10" s="594"/>
      <c r="CX10" s="594"/>
      <c r="CY10" s="595"/>
      <c r="CZ10" s="596">
        <v>0.3</v>
      </c>
      <c r="DA10" s="596"/>
      <c r="DB10" s="596"/>
      <c r="DC10" s="596"/>
      <c r="DD10" s="602">
        <v>9863</v>
      </c>
      <c r="DE10" s="594"/>
      <c r="DF10" s="594"/>
      <c r="DG10" s="594"/>
      <c r="DH10" s="594"/>
      <c r="DI10" s="594"/>
      <c r="DJ10" s="594"/>
      <c r="DK10" s="594"/>
      <c r="DL10" s="594"/>
      <c r="DM10" s="594"/>
      <c r="DN10" s="594"/>
      <c r="DO10" s="594"/>
      <c r="DP10" s="595"/>
      <c r="DQ10" s="602">
        <v>83605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367426</v>
      </c>
      <c r="S11" s="594"/>
      <c r="T11" s="594"/>
      <c r="U11" s="594"/>
      <c r="V11" s="594"/>
      <c r="W11" s="594"/>
      <c r="X11" s="594"/>
      <c r="Y11" s="595"/>
      <c r="Z11" s="596">
        <v>1</v>
      </c>
      <c r="AA11" s="596"/>
      <c r="AB11" s="596"/>
      <c r="AC11" s="596"/>
      <c r="AD11" s="597">
        <v>367426</v>
      </c>
      <c r="AE11" s="597"/>
      <c r="AF11" s="597"/>
      <c r="AG11" s="597"/>
      <c r="AH11" s="597"/>
      <c r="AI11" s="597"/>
      <c r="AJ11" s="597"/>
      <c r="AK11" s="597"/>
      <c r="AL11" s="598">
        <v>1.6</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1469614</v>
      </c>
      <c r="BH11" s="594"/>
      <c r="BI11" s="594"/>
      <c r="BJ11" s="594"/>
      <c r="BK11" s="594"/>
      <c r="BL11" s="594"/>
      <c r="BM11" s="594"/>
      <c r="BN11" s="595"/>
      <c r="BO11" s="596">
        <v>10.6</v>
      </c>
      <c r="BP11" s="596"/>
      <c r="BQ11" s="596"/>
      <c r="BR11" s="596"/>
      <c r="BS11" s="602">
        <v>150035</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1674146</v>
      </c>
      <c r="CS11" s="594"/>
      <c r="CT11" s="594"/>
      <c r="CU11" s="594"/>
      <c r="CV11" s="594"/>
      <c r="CW11" s="594"/>
      <c r="CX11" s="594"/>
      <c r="CY11" s="595"/>
      <c r="CZ11" s="596">
        <v>4.5999999999999996</v>
      </c>
      <c r="DA11" s="596"/>
      <c r="DB11" s="596"/>
      <c r="DC11" s="596"/>
      <c r="DD11" s="602">
        <v>164890</v>
      </c>
      <c r="DE11" s="594"/>
      <c r="DF11" s="594"/>
      <c r="DG11" s="594"/>
      <c r="DH11" s="594"/>
      <c r="DI11" s="594"/>
      <c r="DJ11" s="594"/>
      <c r="DK11" s="594"/>
      <c r="DL11" s="594"/>
      <c r="DM11" s="594"/>
      <c r="DN11" s="594"/>
      <c r="DO11" s="594"/>
      <c r="DP11" s="595"/>
      <c r="DQ11" s="602">
        <v>1056723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6888277</v>
      </c>
      <c r="BH12" s="594"/>
      <c r="BI12" s="594"/>
      <c r="BJ12" s="594"/>
      <c r="BK12" s="594"/>
      <c r="BL12" s="594"/>
      <c r="BM12" s="594"/>
      <c r="BN12" s="595"/>
      <c r="BO12" s="596">
        <v>49.7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400984</v>
      </c>
      <c r="CS12" s="594"/>
      <c r="CT12" s="594"/>
      <c r="CU12" s="594"/>
      <c r="CV12" s="594"/>
      <c r="CW12" s="594"/>
      <c r="CX12" s="594"/>
      <c r="CY12" s="595"/>
      <c r="CZ12" s="596">
        <v>1.1000000000000001</v>
      </c>
      <c r="DA12" s="596"/>
      <c r="DB12" s="596"/>
      <c r="DC12" s="596"/>
      <c r="DD12" s="602">
        <v>79349</v>
      </c>
      <c r="DE12" s="594"/>
      <c r="DF12" s="594"/>
      <c r="DG12" s="594"/>
      <c r="DH12" s="594"/>
      <c r="DI12" s="594"/>
      <c r="DJ12" s="594"/>
      <c r="DK12" s="594"/>
      <c r="DL12" s="594"/>
      <c r="DM12" s="594"/>
      <c r="DN12" s="594"/>
      <c r="DO12" s="594"/>
      <c r="DP12" s="595"/>
      <c r="DQ12" s="602">
        <v>289845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53675</v>
      </c>
      <c r="S13" s="594"/>
      <c r="T13" s="594"/>
      <c r="U13" s="594"/>
      <c r="V13" s="594"/>
      <c r="W13" s="594"/>
      <c r="X13" s="594"/>
      <c r="Y13" s="595"/>
      <c r="Z13" s="596">
        <v>0.1</v>
      </c>
      <c r="AA13" s="596"/>
      <c r="AB13" s="596"/>
      <c r="AC13" s="596"/>
      <c r="AD13" s="597">
        <v>53675</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6880487</v>
      </c>
      <c r="BH13" s="594"/>
      <c r="BI13" s="594"/>
      <c r="BJ13" s="594"/>
      <c r="BK13" s="594"/>
      <c r="BL13" s="594"/>
      <c r="BM13" s="594"/>
      <c r="BN13" s="595"/>
      <c r="BO13" s="596">
        <v>49.6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3697487</v>
      </c>
      <c r="CS13" s="594"/>
      <c r="CT13" s="594"/>
      <c r="CU13" s="594"/>
      <c r="CV13" s="594"/>
      <c r="CW13" s="594"/>
      <c r="CX13" s="594"/>
      <c r="CY13" s="595"/>
      <c r="CZ13" s="596">
        <v>10.1</v>
      </c>
      <c r="DA13" s="596"/>
      <c r="DB13" s="596"/>
      <c r="DC13" s="596"/>
      <c r="DD13" s="602">
        <v>1427283</v>
      </c>
      <c r="DE13" s="594"/>
      <c r="DF13" s="594"/>
      <c r="DG13" s="594"/>
      <c r="DH13" s="594"/>
      <c r="DI13" s="594"/>
      <c r="DJ13" s="594"/>
      <c r="DK13" s="594"/>
      <c r="DL13" s="594"/>
      <c r="DM13" s="594"/>
      <c r="DN13" s="594"/>
      <c r="DO13" s="594"/>
      <c r="DP13" s="595"/>
      <c r="DQ13" s="602">
        <v>2963328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229319</v>
      </c>
      <c r="BH14" s="594"/>
      <c r="BI14" s="594"/>
      <c r="BJ14" s="594"/>
      <c r="BK14" s="594"/>
      <c r="BL14" s="594"/>
      <c r="BM14" s="594"/>
      <c r="BN14" s="595"/>
      <c r="BO14" s="596">
        <v>1.7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1472895</v>
      </c>
      <c r="CS14" s="594"/>
      <c r="CT14" s="594"/>
      <c r="CU14" s="594"/>
      <c r="CV14" s="594"/>
      <c r="CW14" s="594"/>
      <c r="CX14" s="594"/>
      <c r="CY14" s="595"/>
      <c r="CZ14" s="596">
        <v>4</v>
      </c>
      <c r="DA14" s="596"/>
      <c r="DB14" s="596"/>
      <c r="DC14" s="596"/>
      <c r="DD14" s="602">
        <v>101496</v>
      </c>
      <c r="DE14" s="594"/>
      <c r="DF14" s="594"/>
      <c r="DG14" s="594"/>
      <c r="DH14" s="594"/>
      <c r="DI14" s="594"/>
      <c r="DJ14" s="594"/>
      <c r="DK14" s="594"/>
      <c r="DL14" s="594"/>
      <c r="DM14" s="594"/>
      <c r="DN14" s="594"/>
      <c r="DO14" s="594"/>
      <c r="DP14" s="595"/>
      <c r="DQ14" s="602">
        <v>1442925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58366</v>
      </c>
      <c r="S15" s="594"/>
      <c r="T15" s="594"/>
      <c r="U15" s="594"/>
      <c r="V15" s="594"/>
      <c r="W15" s="594"/>
      <c r="X15" s="594"/>
      <c r="Y15" s="595"/>
      <c r="Z15" s="596">
        <v>0.2</v>
      </c>
      <c r="AA15" s="596"/>
      <c r="AB15" s="596"/>
      <c r="AC15" s="596"/>
      <c r="AD15" s="597">
        <v>58366</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705188</v>
      </c>
      <c r="BH15" s="594"/>
      <c r="BI15" s="594"/>
      <c r="BJ15" s="594"/>
      <c r="BK15" s="594"/>
      <c r="BL15" s="594"/>
      <c r="BM15" s="594"/>
      <c r="BN15" s="595"/>
      <c r="BO15" s="596">
        <v>5.0999999999999996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3879038</v>
      </c>
      <c r="CS15" s="594"/>
      <c r="CT15" s="594"/>
      <c r="CU15" s="594"/>
      <c r="CV15" s="594"/>
      <c r="CW15" s="594"/>
      <c r="CX15" s="594"/>
      <c r="CY15" s="595"/>
      <c r="CZ15" s="596">
        <v>10.6</v>
      </c>
      <c r="DA15" s="596"/>
      <c r="DB15" s="596"/>
      <c r="DC15" s="596"/>
      <c r="DD15" s="602">
        <v>654542</v>
      </c>
      <c r="DE15" s="594"/>
      <c r="DF15" s="594"/>
      <c r="DG15" s="594"/>
      <c r="DH15" s="594"/>
      <c r="DI15" s="594"/>
      <c r="DJ15" s="594"/>
      <c r="DK15" s="594"/>
      <c r="DL15" s="594"/>
      <c r="DM15" s="594"/>
      <c r="DN15" s="594"/>
      <c r="DO15" s="594"/>
      <c r="DP15" s="595"/>
      <c r="DQ15" s="602">
        <v>2730754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8186290</v>
      </c>
      <c r="S16" s="594"/>
      <c r="T16" s="594"/>
      <c r="U16" s="594"/>
      <c r="V16" s="594"/>
      <c r="W16" s="594"/>
      <c r="X16" s="594"/>
      <c r="Y16" s="595"/>
      <c r="Z16" s="596">
        <v>21.8</v>
      </c>
      <c r="AA16" s="596"/>
      <c r="AB16" s="596"/>
      <c r="AC16" s="596"/>
      <c r="AD16" s="597">
        <v>7046029</v>
      </c>
      <c r="AE16" s="597"/>
      <c r="AF16" s="597"/>
      <c r="AG16" s="597"/>
      <c r="AH16" s="597"/>
      <c r="AI16" s="597"/>
      <c r="AJ16" s="597"/>
      <c r="AK16" s="597"/>
      <c r="AL16" s="598">
        <v>30.7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1184</v>
      </c>
      <c r="BH16" s="594"/>
      <c r="BI16" s="594"/>
      <c r="BJ16" s="594"/>
      <c r="BK16" s="594"/>
      <c r="BL16" s="594"/>
      <c r="BM16" s="594"/>
      <c r="BN16" s="595"/>
      <c r="BO16" s="596">
        <v>0</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700012</v>
      </c>
      <c r="CS16" s="594"/>
      <c r="CT16" s="594"/>
      <c r="CU16" s="594"/>
      <c r="CV16" s="594"/>
      <c r="CW16" s="594"/>
      <c r="CX16" s="594"/>
      <c r="CY16" s="595"/>
      <c r="CZ16" s="596">
        <v>1.9</v>
      </c>
      <c r="DA16" s="596"/>
      <c r="DB16" s="596"/>
      <c r="DC16" s="596"/>
      <c r="DD16" s="602" t="s">
        <v>221</v>
      </c>
      <c r="DE16" s="594"/>
      <c r="DF16" s="594"/>
      <c r="DG16" s="594"/>
      <c r="DH16" s="594"/>
      <c r="DI16" s="594"/>
      <c r="DJ16" s="594"/>
      <c r="DK16" s="594"/>
      <c r="DL16" s="594"/>
      <c r="DM16" s="594"/>
      <c r="DN16" s="594"/>
      <c r="DO16" s="594"/>
      <c r="DP16" s="595"/>
      <c r="DQ16" s="602">
        <v>61325</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7046029</v>
      </c>
      <c r="S17" s="594"/>
      <c r="T17" s="594"/>
      <c r="U17" s="594"/>
      <c r="V17" s="594"/>
      <c r="W17" s="594"/>
      <c r="X17" s="594"/>
      <c r="Y17" s="595"/>
      <c r="Z17" s="596">
        <v>18.7</v>
      </c>
      <c r="AA17" s="596"/>
      <c r="AB17" s="596"/>
      <c r="AC17" s="596"/>
      <c r="AD17" s="597">
        <v>7046029</v>
      </c>
      <c r="AE17" s="597"/>
      <c r="AF17" s="597"/>
      <c r="AG17" s="597"/>
      <c r="AH17" s="597"/>
      <c r="AI17" s="597"/>
      <c r="AJ17" s="597"/>
      <c r="AK17" s="597"/>
      <c r="AL17" s="598">
        <v>30.7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4225626</v>
      </c>
      <c r="CS17" s="594"/>
      <c r="CT17" s="594"/>
      <c r="CU17" s="594"/>
      <c r="CV17" s="594"/>
      <c r="CW17" s="594"/>
      <c r="CX17" s="594"/>
      <c r="CY17" s="595"/>
      <c r="CZ17" s="596">
        <v>11.6</v>
      </c>
      <c r="DA17" s="596"/>
      <c r="DB17" s="596"/>
      <c r="DC17" s="596"/>
      <c r="DD17" s="602" t="s">
        <v>221</v>
      </c>
      <c r="DE17" s="594"/>
      <c r="DF17" s="594"/>
      <c r="DG17" s="594"/>
      <c r="DH17" s="594"/>
      <c r="DI17" s="594"/>
      <c r="DJ17" s="594"/>
      <c r="DK17" s="594"/>
      <c r="DL17" s="594"/>
      <c r="DM17" s="594"/>
      <c r="DN17" s="594"/>
      <c r="DO17" s="594"/>
      <c r="DP17" s="595"/>
      <c r="DQ17" s="602">
        <v>4204946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1140261</v>
      </c>
      <c r="S18" s="594"/>
      <c r="T18" s="594"/>
      <c r="U18" s="594"/>
      <c r="V18" s="594"/>
      <c r="W18" s="594"/>
      <c r="X18" s="594"/>
      <c r="Y18" s="595"/>
      <c r="Z18" s="596">
        <v>3</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15130</v>
      </c>
      <c r="BH19" s="594"/>
      <c r="BI19" s="594"/>
      <c r="BJ19" s="594"/>
      <c r="BK19" s="594"/>
      <c r="BL19" s="594"/>
      <c r="BM19" s="594"/>
      <c r="BN19" s="595"/>
      <c r="BO19" s="596">
        <v>0.1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24010928</v>
      </c>
      <c r="S20" s="594"/>
      <c r="T20" s="594"/>
      <c r="U20" s="594"/>
      <c r="V20" s="594"/>
      <c r="W20" s="594"/>
      <c r="X20" s="594"/>
      <c r="Y20" s="595"/>
      <c r="Z20" s="596">
        <v>63.8</v>
      </c>
      <c r="AA20" s="596"/>
      <c r="AB20" s="596"/>
      <c r="AC20" s="596"/>
      <c r="AD20" s="597">
        <v>22870667</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15130</v>
      </c>
      <c r="BH20" s="594"/>
      <c r="BI20" s="594"/>
      <c r="BJ20" s="594"/>
      <c r="BK20" s="594"/>
      <c r="BL20" s="594"/>
      <c r="BM20" s="594"/>
      <c r="BN20" s="595"/>
      <c r="BO20" s="596">
        <v>0.1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36576888</v>
      </c>
      <c r="CS20" s="594"/>
      <c r="CT20" s="594"/>
      <c r="CU20" s="594"/>
      <c r="CV20" s="594"/>
      <c r="CW20" s="594"/>
      <c r="CX20" s="594"/>
      <c r="CY20" s="595"/>
      <c r="CZ20" s="596">
        <v>100</v>
      </c>
      <c r="DA20" s="596"/>
      <c r="DB20" s="596"/>
      <c r="DC20" s="596"/>
      <c r="DD20" s="602">
        <v>3281241</v>
      </c>
      <c r="DE20" s="594"/>
      <c r="DF20" s="594"/>
      <c r="DG20" s="594"/>
      <c r="DH20" s="594"/>
      <c r="DI20" s="594"/>
      <c r="DJ20" s="594"/>
      <c r="DK20" s="594"/>
      <c r="DL20" s="594"/>
      <c r="DM20" s="594"/>
      <c r="DN20" s="594"/>
      <c r="DO20" s="594"/>
      <c r="DP20" s="595"/>
      <c r="DQ20" s="602">
        <v>26627841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12195</v>
      </c>
      <c r="S21" s="594"/>
      <c r="T21" s="594"/>
      <c r="U21" s="594"/>
      <c r="V21" s="594"/>
      <c r="W21" s="594"/>
      <c r="X21" s="594"/>
      <c r="Y21" s="595"/>
      <c r="Z21" s="596">
        <v>0</v>
      </c>
      <c r="AA21" s="596"/>
      <c r="AB21" s="596"/>
      <c r="AC21" s="596"/>
      <c r="AD21" s="597">
        <v>12195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15130</v>
      </c>
      <c r="BH21" s="594"/>
      <c r="BI21" s="594"/>
      <c r="BJ21" s="594"/>
      <c r="BK21" s="594"/>
      <c r="BL21" s="594"/>
      <c r="BM21" s="594"/>
      <c r="BN21" s="595"/>
      <c r="BO21" s="596">
        <v>0.1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440528</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780930</v>
      </c>
      <c r="S23" s="594"/>
      <c r="T23" s="594"/>
      <c r="U23" s="594"/>
      <c r="V23" s="594"/>
      <c r="W23" s="594"/>
      <c r="X23" s="594"/>
      <c r="Y23" s="595"/>
      <c r="Z23" s="596">
        <v>2.1</v>
      </c>
      <c r="AA23" s="596"/>
      <c r="AB23" s="596"/>
      <c r="AC23" s="596"/>
      <c r="AD23" s="597">
        <v>39929</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190882</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15187235</v>
      </c>
      <c r="CS24" s="583"/>
      <c r="CT24" s="583"/>
      <c r="CU24" s="583"/>
      <c r="CV24" s="583"/>
      <c r="CW24" s="583"/>
      <c r="CX24" s="583"/>
      <c r="CY24" s="584"/>
      <c r="CZ24" s="622">
        <v>41.5</v>
      </c>
      <c r="DA24" s="623"/>
      <c r="DB24" s="623"/>
      <c r="DC24" s="624"/>
      <c r="DD24" s="621">
        <v>11328485</v>
      </c>
      <c r="DE24" s="583"/>
      <c r="DF24" s="583"/>
      <c r="DG24" s="583"/>
      <c r="DH24" s="583"/>
      <c r="DI24" s="583"/>
      <c r="DJ24" s="583"/>
      <c r="DK24" s="584"/>
      <c r="DL24" s="621">
        <v>10904097</v>
      </c>
      <c r="DM24" s="583"/>
      <c r="DN24" s="583"/>
      <c r="DO24" s="583"/>
      <c r="DP24" s="583"/>
      <c r="DQ24" s="583"/>
      <c r="DR24" s="583"/>
      <c r="DS24" s="583"/>
      <c r="DT24" s="583"/>
      <c r="DU24" s="583"/>
      <c r="DV24" s="584"/>
      <c r="DW24" s="587">
        <v>43.7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3534962</v>
      </c>
      <c r="S25" s="594"/>
      <c r="T25" s="594"/>
      <c r="U25" s="594"/>
      <c r="V25" s="594"/>
      <c r="W25" s="594"/>
      <c r="X25" s="594"/>
      <c r="Y25" s="595"/>
      <c r="Z25" s="596">
        <v>9.4</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6152223</v>
      </c>
      <c r="CS25" s="625"/>
      <c r="CT25" s="625"/>
      <c r="CU25" s="625"/>
      <c r="CV25" s="625"/>
      <c r="CW25" s="625"/>
      <c r="CX25" s="625"/>
      <c r="CY25" s="626"/>
      <c r="CZ25" s="627">
        <v>16.8</v>
      </c>
      <c r="DA25" s="628"/>
      <c r="DB25" s="628"/>
      <c r="DC25" s="629"/>
      <c r="DD25" s="602">
        <v>5757790</v>
      </c>
      <c r="DE25" s="625"/>
      <c r="DF25" s="625"/>
      <c r="DG25" s="625"/>
      <c r="DH25" s="625"/>
      <c r="DI25" s="625"/>
      <c r="DJ25" s="625"/>
      <c r="DK25" s="626"/>
      <c r="DL25" s="602">
        <v>5736973</v>
      </c>
      <c r="DM25" s="625"/>
      <c r="DN25" s="625"/>
      <c r="DO25" s="625"/>
      <c r="DP25" s="625"/>
      <c r="DQ25" s="625"/>
      <c r="DR25" s="625"/>
      <c r="DS25" s="625"/>
      <c r="DT25" s="625"/>
      <c r="DU25" s="625"/>
      <c r="DV25" s="626"/>
      <c r="DW25" s="598">
        <v>23</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4030960</v>
      </c>
      <c r="CS26" s="594"/>
      <c r="CT26" s="594"/>
      <c r="CU26" s="594"/>
      <c r="CV26" s="594"/>
      <c r="CW26" s="594"/>
      <c r="CX26" s="594"/>
      <c r="CY26" s="595"/>
      <c r="CZ26" s="627">
        <v>11</v>
      </c>
      <c r="DA26" s="628"/>
      <c r="DB26" s="628"/>
      <c r="DC26" s="629"/>
      <c r="DD26" s="602">
        <v>3722682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2640025</v>
      </c>
      <c r="S27" s="594"/>
      <c r="T27" s="594"/>
      <c r="U27" s="594"/>
      <c r="V27" s="594"/>
      <c r="W27" s="594"/>
      <c r="X27" s="594"/>
      <c r="Y27" s="595"/>
      <c r="Z27" s="596">
        <v>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13872986</v>
      </c>
      <c r="BH27" s="594"/>
      <c r="BI27" s="594"/>
      <c r="BJ27" s="594"/>
      <c r="BK27" s="594"/>
      <c r="BL27" s="594"/>
      <c r="BM27" s="594"/>
      <c r="BN27" s="595"/>
      <c r="BO27" s="596">
        <v>100</v>
      </c>
      <c r="BP27" s="596"/>
      <c r="BQ27" s="596"/>
      <c r="BR27" s="596"/>
      <c r="BS27" s="602">
        <v>150035</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4809386</v>
      </c>
      <c r="CS27" s="625"/>
      <c r="CT27" s="625"/>
      <c r="CU27" s="625"/>
      <c r="CV27" s="625"/>
      <c r="CW27" s="625"/>
      <c r="CX27" s="625"/>
      <c r="CY27" s="626"/>
      <c r="CZ27" s="627">
        <v>13.1</v>
      </c>
      <c r="DA27" s="628"/>
      <c r="DB27" s="628"/>
      <c r="DC27" s="629"/>
      <c r="DD27" s="602">
        <v>1365749</v>
      </c>
      <c r="DE27" s="625"/>
      <c r="DF27" s="625"/>
      <c r="DG27" s="625"/>
      <c r="DH27" s="625"/>
      <c r="DI27" s="625"/>
      <c r="DJ27" s="625"/>
      <c r="DK27" s="626"/>
      <c r="DL27" s="602">
        <v>1361787</v>
      </c>
      <c r="DM27" s="625"/>
      <c r="DN27" s="625"/>
      <c r="DO27" s="625"/>
      <c r="DP27" s="625"/>
      <c r="DQ27" s="625"/>
      <c r="DR27" s="625"/>
      <c r="DS27" s="625"/>
      <c r="DT27" s="625"/>
      <c r="DU27" s="625"/>
      <c r="DV27" s="626"/>
      <c r="DW27" s="598">
        <v>5.5</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150227</v>
      </c>
      <c r="S28" s="594"/>
      <c r="T28" s="594"/>
      <c r="U28" s="594"/>
      <c r="V28" s="594"/>
      <c r="W28" s="594"/>
      <c r="X28" s="594"/>
      <c r="Y28" s="595"/>
      <c r="Z28" s="596">
        <v>0.4</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4225626</v>
      </c>
      <c r="CS28" s="594"/>
      <c r="CT28" s="594"/>
      <c r="CU28" s="594"/>
      <c r="CV28" s="594"/>
      <c r="CW28" s="594"/>
      <c r="CX28" s="594"/>
      <c r="CY28" s="595"/>
      <c r="CZ28" s="627">
        <v>11.6</v>
      </c>
      <c r="DA28" s="628"/>
      <c r="DB28" s="628"/>
      <c r="DC28" s="629"/>
      <c r="DD28" s="602">
        <v>4204946</v>
      </c>
      <c r="DE28" s="594"/>
      <c r="DF28" s="594"/>
      <c r="DG28" s="594"/>
      <c r="DH28" s="594"/>
      <c r="DI28" s="594"/>
      <c r="DJ28" s="594"/>
      <c r="DK28" s="595"/>
      <c r="DL28" s="602">
        <v>3805337</v>
      </c>
      <c r="DM28" s="594"/>
      <c r="DN28" s="594"/>
      <c r="DO28" s="594"/>
      <c r="DP28" s="594"/>
      <c r="DQ28" s="594"/>
      <c r="DR28" s="594"/>
      <c r="DS28" s="594"/>
      <c r="DT28" s="594"/>
      <c r="DU28" s="594"/>
      <c r="DV28" s="595"/>
      <c r="DW28" s="598">
        <v>15.2</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14345</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4225602</v>
      </c>
      <c r="CS29" s="625"/>
      <c r="CT29" s="625"/>
      <c r="CU29" s="625"/>
      <c r="CV29" s="625"/>
      <c r="CW29" s="625"/>
      <c r="CX29" s="625"/>
      <c r="CY29" s="626"/>
      <c r="CZ29" s="627">
        <v>11.6</v>
      </c>
      <c r="DA29" s="628"/>
      <c r="DB29" s="628"/>
      <c r="DC29" s="629"/>
      <c r="DD29" s="602">
        <v>4204922</v>
      </c>
      <c r="DE29" s="625"/>
      <c r="DF29" s="625"/>
      <c r="DG29" s="625"/>
      <c r="DH29" s="625"/>
      <c r="DI29" s="625"/>
      <c r="DJ29" s="625"/>
      <c r="DK29" s="626"/>
      <c r="DL29" s="602">
        <v>3805313</v>
      </c>
      <c r="DM29" s="625"/>
      <c r="DN29" s="625"/>
      <c r="DO29" s="625"/>
      <c r="DP29" s="625"/>
      <c r="DQ29" s="625"/>
      <c r="DR29" s="625"/>
      <c r="DS29" s="625"/>
      <c r="DT29" s="625"/>
      <c r="DU29" s="625"/>
      <c r="DV29" s="626"/>
      <c r="DW29" s="598">
        <v>15.2</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981818</v>
      </c>
      <c r="S30" s="594"/>
      <c r="T30" s="594"/>
      <c r="U30" s="594"/>
      <c r="V30" s="594"/>
      <c r="W30" s="594"/>
      <c r="X30" s="594"/>
      <c r="Y30" s="595"/>
      <c r="Z30" s="596">
        <v>2.6</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v>
      </c>
      <c r="BH30" s="652"/>
      <c r="BI30" s="652"/>
      <c r="BJ30" s="652"/>
      <c r="BK30" s="652"/>
      <c r="BL30" s="652"/>
      <c r="BM30" s="588">
        <v>95.3</v>
      </c>
      <c r="BN30" s="652"/>
      <c r="BO30" s="652"/>
      <c r="BP30" s="652"/>
      <c r="BQ30" s="653"/>
      <c r="BR30" s="651">
        <v>99</v>
      </c>
      <c r="BS30" s="652"/>
      <c r="BT30" s="652"/>
      <c r="BU30" s="652"/>
      <c r="BV30" s="652"/>
      <c r="BW30" s="652"/>
      <c r="BX30" s="588">
        <v>95.1</v>
      </c>
      <c r="BY30" s="652"/>
      <c r="BZ30" s="652"/>
      <c r="CA30" s="652"/>
      <c r="CB30" s="653"/>
      <c r="CD30" s="656"/>
      <c r="CE30" s="657"/>
      <c r="CF30" s="607" t="s">
        <v>293</v>
      </c>
      <c r="CG30" s="608"/>
      <c r="CH30" s="608"/>
      <c r="CI30" s="608"/>
      <c r="CJ30" s="608"/>
      <c r="CK30" s="608"/>
      <c r="CL30" s="608"/>
      <c r="CM30" s="608"/>
      <c r="CN30" s="608"/>
      <c r="CO30" s="608"/>
      <c r="CP30" s="608"/>
      <c r="CQ30" s="609"/>
      <c r="CR30" s="593">
        <v>3765694</v>
      </c>
      <c r="CS30" s="594"/>
      <c r="CT30" s="594"/>
      <c r="CU30" s="594"/>
      <c r="CV30" s="594"/>
      <c r="CW30" s="594"/>
      <c r="CX30" s="594"/>
      <c r="CY30" s="595"/>
      <c r="CZ30" s="627">
        <v>10.3</v>
      </c>
      <c r="DA30" s="628"/>
      <c r="DB30" s="628"/>
      <c r="DC30" s="629"/>
      <c r="DD30" s="602">
        <v>3745014</v>
      </c>
      <c r="DE30" s="594"/>
      <c r="DF30" s="594"/>
      <c r="DG30" s="594"/>
      <c r="DH30" s="594"/>
      <c r="DI30" s="594"/>
      <c r="DJ30" s="594"/>
      <c r="DK30" s="595"/>
      <c r="DL30" s="602">
        <v>3345406</v>
      </c>
      <c r="DM30" s="594"/>
      <c r="DN30" s="594"/>
      <c r="DO30" s="594"/>
      <c r="DP30" s="594"/>
      <c r="DQ30" s="594"/>
      <c r="DR30" s="594"/>
      <c r="DS30" s="594"/>
      <c r="DT30" s="594"/>
      <c r="DU30" s="594"/>
      <c r="DV30" s="595"/>
      <c r="DW30" s="598">
        <v>13.4</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1166255</v>
      </c>
      <c r="S31" s="594"/>
      <c r="T31" s="594"/>
      <c r="U31" s="594"/>
      <c r="V31" s="594"/>
      <c r="W31" s="594"/>
      <c r="X31" s="594"/>
      <c r="Y31" s="595"/>
      <c r="Z31" s="596">
        <v>3.1</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95.3</v>
      </c>
      <c r="BN31" s="649"/>
      <c r="BO31" s="649"/>
      <c r="BP31" s="649"/>
      <c r="BQ31" s="650"/>
      <c r="BR31" s="648">
        <v>99</v>
      </c>
      <c r="BS31" s="625"/>
      <c r="BT31" s="625"/>
      <c r="BU31" s="625"/>
      <c r="BV31" s="625"/>
      <c r="BW31" s="625"/>
      <c r="BX31" s="599">
        <v>94.9</v>
      </c>
      <c r="BY31" s="649"/>
      <c r="BZ31" s="649"/>
      <c r="CA31" s="649"/>
      <c r="CB31" s="650"/>
      <c r="CD31" s="656"/>
      <c r="CE31" s="657"/>
      <c r="CF31" s="607" t="s">
        <v>297</v>
      </c>
      <c r="CG31" s="608"/>
      <c r="CH31" s="608"/>
      <c r="CI31" s="608"/>
      <c r="CJ31" s="608"/>
      <c r="CK31" s="608"/>
      <c r="CL31" s="608"/>
      <c r="CM31" s="608"/>
      <c r="CN31" s="608"/>
      <c r="CO31" s="608"/>
      <c r="CP31" s="608"/>
      <c r="CQ31" s="609"/>
      <c r="CR31" s="593">
        <v>459908</v>
      </c>
      <c r="CS31" s="625"/>
      <c r="CT31" s="625"/>
      <c r="CU31" s="625"/>
      <c r="CV31" s="625"/>
      <c r="CW31" s="625"/>
      <c r="CX31" s="625"/>
      <c r="CY31" s="626"/>
      <c r="CZ31" s="627">
        <v>1.3</v>
      </c>
      <c r="DA31" s="628"/>
      <c r="DB31" s="628"/>
      <c r="DC31" s="629"/>
      <c r="DD31" s="602">
        <v>459908</v>
      </c>
      <c r="DE31" s="625"/>
      <c r="DF31" s="625"/>
      <c r="DG31" s="625"/>
      <c r="DH31" s="625"/>
      <c r="DI31" s="625"/>
      <c r="DJ31" s="625"/>
      <c r="DK31" s="626"/>
      <c r="DL31" s="602">
        <v>459907</v>
      </c>
      <c r="DM31" s="625"/>
      <c r="DN31" s="625"/>
      <c r="DO31" s="625"/>
      <c r="DP31" s="625"/>
      <c r="DQ31" s="625"/>
      <c r="DR31" s="625"/>
      <c r="DS31" s="625"/>
      <c r="DT31" s="625"/>
      <c r="DU31" s="625"/>
      <c r="DV31" s="626"/>
      <c r="DW31" s="598">
        <v>1.8</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575996</v>
      </c>
      <c r="S32" s="594"/>
      <c r="T32" s="594"/>
      <c r="U32" s="594"/>
      <c r="V32" s="594"/>
      <c r="W32" s="594"/>
      <c r="X32" s="594"/>
      <c r="Y32" s="595"/>
      <c r="Z32" s="596">
        <v>1.5</v>
      </c>
      <c r="AA32" s="596"/>
      <c r="AB32" s="596"/>
      <c r="AC32" s="596"/>
      <c r="AD32" s="597">
        <v>11419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v>
      </c>
      <c r="BH32" s="661"/>
      <c r="BI32" s="661"/>
      <c r="BJ32" s="661"/>
      <c r="BK32" s="661"/>
      <c r="BL32" s="661"/>
      <c r="BM32" s="662">
        <v>94.9</v>
      </c>
      <c r="BN32" s="661"/>
      <c r="BO32" s="661"/>
      <c r="BP32" s="661"/>
      <c r="BQ32" s="663"/>
      <c r="BR32" s="660">
        <v>99</v>
      </c>
      <c r="BS32" s="661"/>
      <c r="BT32" s="661"/>
      <c r="BU32" s="661"/>
      <c r="BV32" s="661"/>
      <c r="BW32" s="661"/>
      <c r="BX32" s="662">
        <v>94.8</v>
      </c>
      <c r="BY32" s="661"/>
      <c r="BZ32" s="661"/>
      <c r="CA32" s="661"/>
      <c r="CB32" s="663"/>
      <c r="CD32" s="658"/>
      <c r="CE32" s="659"/>
      <c r="CF32" s="607" t="s">
        <v>300</v>
      </c>
      <c r="CG32" s="608"/>
      <c r="CH32" s="608"/>
      <c r="CI32" s="608"/>
      <c r="CJ32" s="608"/>
      <c r="CK32" s="608"/>
      <c r="CL32" s="608"/>
      <c r="CM32" s="608"/>
      <c r="CN32" s="608"/>
      <c r="CO32" s="608"/>
      <c r="CP32" s="608"/>
      <c r="CQ32" s="609"/>
      <c r="CR32" s="593">
        <v>24</v>
      </c>
      <c r="CS32" s="594"/>
      <c r="CT32" s="594"/>
      <c r="CU32" s="594"/>
      <c r="CV32" s="594"/>
      <c r="CW32" s="594"/>
      <c r="CX32" s="594"/>
      <c r="CY32" s="595"/>
      <c r="CZ32" s="627">
        <v>0</v>
      </c>
      <c r="DA32" s="628"/>
      <c r="DB32" s="628"/>
      <c r="DC32" s="629"/>
      <c r="DD32" s="602">
        <v>24</v>
      </c>
      <c r="DE32" s="594"/>
      <c r="DF32" s="594"/>
      <c r="DG32" s="594"/>
      <c r="DH32" s="594"/>
      <c r="DI32" s="594"/>
      <c r="DJ32" s="594"/>
      <c r="DK32" s="595"/>
      <c r="DL32" s="602">
        <v>24</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3127326</v>
      </c>
      <c r="S33" s="594"/>
      <c r="T33" s="594"/>
      <c r="U33" s="594"/>
      <c r="V33" s="594"/>
      <c r="W33" s="594"/>
      <c r="X33" s="594"/>
      <c r="Y33" s="595"/>
      <c r="Z33" s="596">
        <v>8.3000000000000007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17408400</v>
      </c>
      <c r="CS33" s="625"/>
      <c r="CT33" s="625"/>
      <c r="CU33" s="625"/>
      <c r="CV33" s="625"/>
      <c r="CW33" s="625"/>
      <c r="CX33" s="625"/>
      <c r="CY33" s="626"/>
      <c r="CZ33" s="627">
        <v>47.6</v>
      </c>
      <c r="DA33" s="628"/>
      <c r="DB33" s="628"/>
      <c r="DC33" s="629"/>
      <c r="DD33" s="602">
        <v>13965031</v>
      </c>
      <c r="DE33" s="625"/>
      <c r="DF33" s="625"/>
      <c r="DG33" s="625"/>
      <c r="DH33" s="625"/>
      <c r="DI33" s="625"/>
      <c r="DJ33" s="625"/>
      <c r="DK33" s="626"/>
      <c r="DL33" s="602">
        <v>11072086</v>
      </c>
      <c r="DM33" s="625"/>
      <c r="DN33" s="625"/>
      <c r="DO33" s="625"/>
      <c r="DP33" s="625"/>
      <c r="DQ33" s="625"/>
      <c r="DR33" s="625"/>
      <c r="DS33" s="625"/>
      <c r="DT33" s="625"/>
      <c r="DU33" s="625"/>
      <c r="DV33" s="626"/>
      <c r="DW33" s="598">
        <v>44.3</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6311416</v>
      </c>
      <c r="CS34" s="594"/>
      <c r="CT34" s="594"/>
      <c r="CU34" s="594"/>
      <c r="CV34" s="594"/>
      <c r="CW34" s="594"/>
      <c r="CX34" s="594"/>
      <c r="CY34" s="595"/>
      <c r="CZ34" s="627">
        <v>17.3</v>
      </c>
      <c r="DA34" s="628"/>
      <c r="DB34" s="628"/>
      <c r="DC34" s="629"/>
      <c r="DD34" s="602">
        <v>4250285</v>
      </c>
      <c r="DE34" s="594"/>
      <c r="DF34" s="594"/>
      <c r="DG34" s="594"/>
      <c r="DH34" s="594"/>
      <c r="DI34" s="594"/>
      <c r="DJ34" s="594"/>
      <c r="DK34" s="595"/>
      <c r="DL34" s="602">
        <v>3948700</v>
      </c>
      <c r="DM34" s="594"/>
      <c r="DN34" s="594"/>
      <c r="DO34" s="594"/>
      <c r="DP34" s="594"/>
      <c r="DQ34" s="594"/>
      <c r="DR34" s="594"/>
      <c r="DS34" s="594"/>
      <c r="DT34" s="594"/>
      <c r="DU34" s="594"/>
      <c r="DV34" s="595"/>
      <c r="DW34" s="598">
        <v>15.8</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2034626</v>
      </c>
      <c r="S35" s="594"/>
      <c r="T35" s="594"/>
      <c r="U35" s="594"/>
      <c r="V35" s="594"/>
      <c r="W35" s="594"/>
      <c r="X35" s="594"/>
      <c r="Y35" s="595"/>
      <c r="Z35" s="596">
        <v>5.4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6057023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975661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245947</v>
      </c>
      <c r="CS35" s="625"/>
      <c r="CT35" s="625"/>
      <c r="CU35" s="625"/>
      <c r="CV35" s="625"/>
      <c r="CW35" s="625"/>
      <c r="CX35" s="625"/>
      <c r="CY35" s="626"/>
      <c r="CZ35" s="627">
        <v>0.7</v>
      </c>
      <c r="DA35" s="628"/>
      <c r="DB35" s="628"/>
      <c r="DC35" s="629"/>
      <c r="DD35" s="602">
        <v>228185</v>
      </c>
      <c r="DE35" s="625"/>
      <c r="DF35" s="625"/>
      <c r="DG35" s="625"/>
      <c r="DH35" s="625"/>
      <c r="DI35" s="625"/>
      <c r="DJ35" s="625"/>
      <c r="DK35" s="626"/>
      <c r="DL35" s="602">
        <v>228185</v>
      </c>
      <c r="DM35" s="625"/>
      <c r="DN35" s="625"/>
      <c r="DO35" s="625"/>
      <c r="DP35" s="625"/>
      <c r="DQ35" s="625"/>
      <c r="DR35" s="625"/>
      <c r="DS35" s="625"/>
      <c r="DT35" s="625"/>
      <c r="DU35" s="625"/>
      <c r="DV35" s="626"/>
      <c r="DW35" s="598">
        <v>0.9</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37626417</v>
      </c>
      <c r="S36" s="666"/>
      <c r="T36" s="666"/>
      <c r="U36" s="666"/>
      <c r="V36" s="666"/>
      <c r="W36" s="666"/>
      <c r="X36" s="666"/>
      <c r="Y36" s="667"/>
      <c r="Z36" s="668">
        <v>100</v>
      </c>
      <c r="AA36" s="668"/>
      <c r="AB36" s="668"/>
      <c r="AC36" s="668"/>
      <c r="AD36" s="669">
        <v>22934210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2085186</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934719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5429452</v>
      </c>
      <c r="CS36" s="594"/>
      <c r="CT36" s="594"/>
      <c r="CU36" s="594"/>
      <c r="CV36" s="594"/>
      <c r="CW36" s="594"/>
      <c r="CX36" s="594"/>
      <c r="CY36" s="595"/>
      <c r="CZ36" s="627">
        <v>14.8</v>
      </c>
      <c r="DA36" s="628"/>
      <c r="DB36" s="628"/>
      <c r="DC36" s="629"/>
      <c r="DD36" s="602">
        <v>4537794</v>
      </c>
      <c r="DE36" s="594"/>
      <c r="DF36" s="594"/>
      <c r="DG36" s="594"/>
      <c r="DH36" s="594"/>
      <c r="DI36" s="594"/>
      <c r="DJ36" s="594"/>
      <c r="DK36" s="595"/>
      <c r="DL36" s="602">
        <v>3688294</v>
      </c>
      <c r="DM36" s="594"/>
      <c r="DN36" s="594"/>
      <c r="DO36" s="594"/>
      <c r="DP36" s="594"/>
      <c r="DQ36" s="594"/>
      <c r="DR36" s="594"/>
      <c r="DS36" s="594"/>
      <c r="DT36" s="594"/>
      <c r="DU36" s="594"/>
      <c r="DV36" s="595"/>
      <c r="DW36" s="598">
        <v>14.8</v>
      </c>
      <c r="DX36" s="619"/>
      <c r="DY36" s="619"/>
      <c r="DZ36" s="619"/>
      <c r="EA36" s="619"/>
      <c r="EB36" s="619"/>
      <c r="EC36" s="620"/>
    </row>
    <row r="37" spans="2:133" ht="11.25" customHeight="1">
      <c r="AQ37" s="672" t="s">
        <v>315</v>
      </c>
      <c r="AR37" s="673"/>
      <c r="AS37" s="673"/>
      <c r="AT37" s="673"/>
      <c r="AU37" s="673"/>
      <c r="AV37" s="673"/>
      <c r="AW37" s="673"/>
      <c r="AX37" s="673"/>
      <c r="AY37" s="674"/>
      <c r="AZ37" s="593">
        <v>1030557</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11919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1781052</v>
      </c>
      <c r="CS37" s="625"/>
      <c r="CT37" s="625"/>
      <c r="CU37" s="625"/>
      <c r="CV37" s="625"/>
      <c r="CW37" s="625"/>
      <c r="CX37" s="625"/>
      <c r="CY37" s="626"/>
      <c r="CZ37" s="627">
        <v>4.9000000000000004</v>
      </c>
      <c r="DA37" s="628"/>
      <c r="DB37" s="628"/>
      <c r="DC37" s="629"/>
      <c r="DD37" s="602">
        <v>1776285</v>
      </c>
      <c r="DE37" s="625"/>
      <c r="DF37" s="625"/>
      <c r="DG37" s="625"/>
      <c r="DH37" s="625"/>
      <c r="DI37" s="625"/>
      <c r="DJ37" s="625"/>
      <c r="DK37" s="626"/>
      <c r="DL37" s="602">
        <v>1768489</v>
      </c>
      <c r="DM37" s="625"/>
      <c r="DN37" s="625"/>
      <c r="DO37" s="625"/>
      <c r="DP37" s="625"/>
      <c r="DQ37" s="625"/>
      <c r="DR37" s="625"/>
      <c r="DS37" s="625"/>
      <c r="DT37" s="625"/>
      <c r="DU37" s="625"/>
      <c r="DV37" s="626"/>
      <c r="DW37" s="598">
        <v>7.1</v>
      </c>
      <c r="DX37" s="619"/>
      <c r="DY37" s="619"/>
      <c r="DZ37" s="619"/>
      <c r="EA37" s="619"/>
      <c r="EB37" s="619"/>
      <c r="EC37" s="620"/>
    </row>
    <row r="38" spans="2:133" ht="11.25" customHeight="1">
      <c r="AQ38" s="672" t="s">
        <v>318</v>
      </c>
      <c r="AR38" s="673"/>
      <c r="AS38" s="673"/>
      <c r="AT38" s="673"/>
      <c r="AU38" s="673"/>
      <c r="AV38" s="673"/>
      <c r="AW38" s="673"/>
      <c r="AX38" s="673"/>
      <c r="AY38" s="674"/>
      <c r="AZ38" s="593">
        <v>279136</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20615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4504330</v>
      </c>
      <c r="CS38" s="594"/>
      <c r="CT38" s="594"/>
      <c r="CU38" s="594"/>
      <c r="CV38" s="594"/>
      <c r="CW38" s="594"/>
      <c r="CX38" s="594"/>
      <c r="CY38" s="595"/>
      <c r="CZ38" s="627">
        <v>12.3</v>
      </c>
      <c r="DA38" s="628"/>
      <c r="DB38" s="628"/>
      <c r="DC38" s="629"/>
      <c r="DD38" s="602">
        <v>4160253</v>
      </c>
      <c r="DE38" s="594"/>
      <c r="DF38" s="594"/>
      <c r="DG38" s="594"/>
      <c r="DH38" s="594"/>
      <c r="DI38" s="594"/>
      <c r="DJ38" s="594"/>
      <c r="DK38" s="595"/>
      <c r="DL38" s="602">
        <v>3205707</v>
      </c>
      <c r="DM38" s="594"/>
      <c r="DN38" s="594"/>
      <c r="DO38" s="594"/>
      <c r="DP38" s="594"/>
      <c r="DQ38" s="594"/>
      <c r="DR38" s="594"/>
      <c r="DS38" s="594"/>
      <c r="DT38" s="594"/>
      <c r="DU38" s="594"/>
      <c r="DV38" s="595"/>
      <c r="DW38" s="598">
        <v>12.8</v>
      </c>
      <c r="DX38" s="619"/>
      <c r="DY38" s="619"/>
      <c r="DZ38" s="619"/>
      <c r="EA38" s="619"/>
      <c r="EB38" s="619"/>
      <c r="EC38" s="620"/>
    </row>
    <row r="39" spans="2:133" ht="11.25" customHeight="1">
      <c r="AQ39" s="672" t="s">
        <v>321</v>
      </c>
      <c r="AR39" s="673"/>
      <c r="AS39" s="673"/>
      <c r="AT39" s="673"/>
      <c r="AU39" s="673"/>
      <c r="AV39" s="673"/>
      <c r="AW39" s="673"/>
      <c r="AX39" s="673"/>
      <c r="AY39" s="674"/>
      <c r="AZ39" s="593">
        <v>151000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562290</v>
      </c>
      <c r="CS39" s="625"/>
      <c r="CT39" s="625"/>
      <c r="CU39" s="625"/>
      <c r="CV39" s="625"/>
      <c r="CW39" s="625"/>
      <c r="CX39" s="625"/>
      <c r="CY39" s="626"/>
      <c r="CZ39" s="627">
        <v>1.5</v>
      </c>
      <c r="DA39" s="628"/>
      <c r="DB39" s="628"/>
      <c r="DC39" s="629"/>
      <c r="DD39" s="602">
        <v>538749</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475767</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354965</v>
      </c>
      <c r="CS40" s="594"/>
      <c r="CT40" s="594"/>
      <c r="CU40" s="594"/>
      <c r="CV40" s="594"/>
      <c r="CW40" s="594"/>
      <c r="CX40" s="594"/>
      <c r="CY40" s="595"/>
      <c r="CZ40" s="627">
        <v>1</v>
      </c>
      <c r="DA40" s="628"/>
      <c r="DB40" s="628"/>
      <c r="DC40" s="629"/>
      <c r="DD40" s="602">
        <v>249765</v>
      </c>
      <c r="DE40" s="594"/>
      <c r="DF40" s="594"/>
      <c r="DG40" s="594"/>
      <c r="DH40" s="594"/>
      <c r="DI40" s="594"/>
      <c r="DJ40" s="594"/>
      <c r="DK40" s="595"/>
      <c r="DL40" s="602">
        <v>1200</v>
      </c>
      <c r="DM40" s="594"/>
      <c r="DN40" s="594"/>
      <c r="DO40" s="594"/>
      <c r="DP40" s="594"/>
      <c r="DQ40" s="594"/>
      <c r="DR40" s="594"/>
      <c r="DS40" s="594"/>
      <c r="DT40" s="594"/>
      <c r="DU40" s="594"/>
      <c r="DV40" s="595"/>
      <c r="DW40" s="598">
        <v>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2035377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291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3981253</v>
      </c>
      <c r="CS42" s="594"/>
      <c r="CT42" s="594"/>
      <c r="CU42" s="594"/>
      <c r="CV42" s="594"/>
      <c r="CW42" s="594"/>
      <c r="CX42" s="594"/>
      <c r="CY42" s="595"/>
      <c r="CZ42" s="627">
        <v>10.9</v>
      </c>
      <c r="DA42" s="676"/>
      <c r="DB42" s="676"/>
      <c r="DC42" s="677"/>
      <c r="DD42" s="602">
        <v>1334325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157944</v>
      </c>
      <c r="CS43" s="625"/>
      <c r="CT43" s="625"/>
      <c r="CU43" s="625"/>
      <c r="CV43" s="625"/>
      <c r="CW43" s="625"/>
      <c r="CX43" s="625"/>
      <c r="CY43" s="626"/>
      <c r="CZ43" s="627">
        <v>0.4</v>
      </c>
      <c r="DA43" s="628"/>
      <c r="DB43" s="628"/>
      <c r="DC43" s="629"/>
      <c r="DD43" s="602">
        <v>157944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3281241</v>
      </c>
      <c r="CS44" s="594"/>
      <c r="CT44" s="594"/>
      <c r="CU44" s="594"/>
      <c r="CV44" s="594"/>
      <c r="CW44" s="594"/>
      <c r="CX44" s="594"/>
      <c r="CY44" s="595"/>
      <c r="CZ44" s="627">
        <v>9</v>
      </c>
      <c r="DA44" s="676"/>
      <c r="DB44" s="676"/>
      <c r="DC44" s="677"/>
      <c r="DD44" s="602">
        <v>1273000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1192789</v>
      </c>
      <c r="CS45" s="625"/>
      <c r="CT45" s="625"/>
      <c r="CU45" s="625"/>
      <c r="CV45" s="625"/>
      <c r="CW45" s="625"/>
      <c r="CX45" s="625"/>
      <c r="CY45" s="626"/>
      <c r="CZ45" s="627">
        <v>3.3</v>
      </c>
      <c r="DA45" s="628"/>
      <c r="DB45" s="628"/>
      <c r="DC45" s="629"/>
      <c r="DD45" s="602">
        <v>151876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1884648</v>
      </c>
      <c r="CS46" s="594"/>
      <c r="CT46" s="594"/>
      <c r="CU46" s="594"/>
      <c r="CV46" s="594"/>
      <c r="CW46" s="594"/>
      <c r="CX46" s="594"/>
      <c r="CY46" s="595"/>
      <c r="CZ46" s="627">
        <v>5.2</v>
      </c>
      <c r="DA46" s="676"/>
      <c r="DB46" s="676"/>
      <c r="DC46" s="677"/>
      <c r="DD46" s="602">
        <v>919066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700012</v>
      </c>
      <c r="CS47" s="625"/>
      <c r="CT47" s="625"/>
      <c r="CU47" s="625"/>
      <c r="CV47" s="625"/>
      <c r="CW47" s="625"/>
      <c r="CX47" s="625"/>
      <c r="CY47" s="626"/>
      <c r="CZ47" s="627">
        <v>1.9</v>
      </c>
      <c r="DA47" s="628"/>
      <c r="DB47" s="628"/>
      <c r="DC47" s="629"/>
      <c r="DD47" s="602">
        <v>61325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36576888</v>
      </c>
      <c r="CS49" s="661"/>
      <c r="CT49" s="661"/>
      <c r="CU49" s="661"/>
      <c r="CV49" s="661"/>
      <c r="CW49" s="661"/>
      <c r="CX49" s="661"/>
      <c r="CY49" s="688"/>
      <c r="CZ49" s="689">
        <v>100</v>
      </c>
      <c r="DA49" s="690"/>
      <c r="DB49" s="690"/>
      <c r="DC49" s="691"/>
      <c r="DD49" s="692">
        <v>26627841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31" sqref="AA31:AE3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37633</v>
      </c>
      <c r="R7" s="723"/>
      <c r="S7" s="723"/>
      <c r="T7" s="723"/>
      <c r="U7" s="723"/>
      <c r="V7" s="723">
        <v>36585</v>
      </c>
      <c r="W7" s="723"/>
      <c r="X7" s="723"/>
      <c r="Y7" s="723"/>
      <c r="Z7" s="723"/>
      <c r="AA7" s="723">
        <v>1048</v>
      </c>
      <c r="AB7" s="723"/>
      <c r="AC7" s="723"/>
      <c r="AD7" s="723"/>
      <c r="AE7" s="724"/>
      <c r="AF7" s="725">
        <v>747</v>
      </c>
      <c r="AG7" s="726"/>
      <c r="AH7" s="726"/>
      <c r="AI7" s="726"/>
      <c r="AJ7" s="727"/>
      <c r="AK7" s="762">
        <v>115</v>
      </c>
      <c r="AL7" s="763"/>
      <c r="AM7" s="763"/>
      <c r="AN7" s="763"/>
      <c r="AO7" s="763"/>
      <c r="AP7" s="763">
        <v>34986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9</v>
      </c>
      <c r="CI7" s="760"/>
      <c r="CJ7" s="760"/>
      <c r="CK7" s="760"/>
      <c r="CL7" s="761"/>
      <c r="CM7" s="759">
        <v>126</v>
      </c>
      <c r="CN7" s="760"/>
      <c r="CO7" s="760"/>
      <c r="CP7" s="760"/>
      <c r="CQ7" s="761"/>
      <c r="CR7" s="759">
        <v>238</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6</v>
      </c>
      <c r="R8" s="747"/>
      <c r="S8" s="747"/>
      <c r="T8" s="747"/>
      <c r="U8" s="747"/>
      <c r="V8" s="747">
        <v>4</v>
      </c>
      <c r="W8" s="747"/>
      <c r="X8" s="747"/>
      <c r="Y8" s="747"/>
      <c r="Z8" s="747"/>
      <c r="AA8" s="747">
        <v>2</v>
      </c>
      <c r="AB8" s="747"/>
      <c r="AC8" s="747"/>
      <c r="AD8" s="747"/>
      <c r="AE8" s="748"/>
      <c r="AF8" s="749">
        <v>2</v>
      </c>
      <c r="AG8" s="750"/>
      <c r="AH8" s="750"/>
      <c r="AI8" s="750"/>
      <c r="AJ8" s="751"/>
      <c r="AK8" s="752" t="s">
        <v>535</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3</v>
      </c>
      <c r="CI8" s="770"/>
      <c r="CJ8" s="770"/>
      <c r="CK8" s="770"/>
      <c r="CL8" s="771"/>
      <c r="CM8" s="769">
        <v>51</v>
      </c>
      <c r="CN8" s="770"/>
      <c r="CO8" s="770"/>
      <c r="CP8" s="770"/>
      <c r="CQ8" s="771"/>
      <c r="CR8" s="769">
        <v>5</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21</v>
      </c>
      <c r="R9" s="747"/>
      <c r="S9" s="747"/>
      <c r="T9" s="747"/>
      <c r="U9" s="747"/>
      <c r="V9" s="747">
        <v>21</v>
      </c>
      <c r="W9" s="747"/>
      <c r="X9" s="747"/>
      <c r="Y9" s="747"/>
      <c r="Z9" s="747"/>
      <c r="AA9" s="747">
        <v>0</v>
      </c>
      <c r="AB9" s="747"/>
      <c r="AC9" s="747"/>
      <c r="AD9" s="747"/>
      <c r="AE9" s="748"/>
      <c r="AF9" s="749">
        <v>0</v>
      </c>
      <c r="AG9" s="750"/>
      <c r="AH9" s="750"/>
      <c r="AI9" s="750"/>
      <c r="AJ9" s="751"/>
      <c r="AK9" s="752">
        <v>3</v>
      </c>
      <c r="AL9" s="753"/>
      <c r="AM9" s="753"/>
      <c r="AN9" s="753"/>
      <c r="AO9" s="753"/>
      <c r="AP9" s="753" t="s">
        <v>536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5</v>
      </c>
      <c r="CI9" s="770"/>
      <c r="CJ9" s="770"/>
      <c r="CK9" s="770"/>
      <c r="CL9" s="771"/>
      <c r="CM9" s="769">
        <v>81</v>
      </c>
      <c r="CN9" s="770"/>
      <c r="CO9" s="770"/>
      <c r="CP9" s="770"/>
      <c r="CQ9" s="771"/>
      <c r="CR9" s="769">
        <v>50</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2</v>
      </c>
      <c r="CI10" s="770"/>
      <c r="CJ10" s="770"/>
      <c r="CK10" s="770"/>
      <c r="CL10" s="771"/>
      <c r="CM10" s="769">
        <v>73</v>
      </c>
      <c r="CN10" s="770"/>
      <c r="CO10" s="770"/>
      <c r="CP10" s="770"/>
      <c r="CQ10" s="771"/>
      <c r="CR10" s="769">
        <v>30</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0</v>
      </c>
      <c r="CI11" s="770"/>
      <c r="CJ11" s="770"/>
      <c r="CK11" s="770"/>
      <c r="CL11" s="771"/>
      <c r="CM11" s="769">
        <v>76</v>
      </c>
      <c r="CN11" s="770"/>
      <c r="CO11" s="770"/>
      <c r="CP11" s="770"/>
      <c r="CQ11" s="771"/>
      <c r="CR11" s="769">
        <v>75</v>
      </c>
      <c r="CS11" s="770"/>
      <c r="CT11" s="770"/>
      <c r="CU11" s="770"/>
      <c r="CV11" s="771"/>
      <c r="CW11" s="769">
        <v>5</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552</v>
      </c>
      <c r="BT12" s="757"/>
      <c r="BU12" s="757"/>
      <c r="BV12" s="757"/>
      <c r="BW12" s="757"/>
      <c r="BX12" s="757"/>
      <c r="BY12" s="757"/>
      <c r="BZ12" s="757"/>
      <c r="CA12" s="757"/>
      <c r="CB12" s="757"/>
      <c r="CC12" s="757"/>
      <c r="CD12" s="757"/>
      <c r="CE12" s="757"/>
      <c r="CF12" s="757"/>
      <c r="CG12" s="758"/>
      <c r="CH12" s="769">
        <v>-3</v>
      </c>
      <c r="CI12" s="770"/>
      <c r="CJ12" s="770"/>
      <c r="CK12" s="770"/>
      <c r="CL12" s="771"/>
      <c r="CM12" s="769">
        <v>54</v>
      </c>
      <c r="CN12" s="770"/>
      <c r="CO12" s="770"/>
      <c r="CP12" s="770"/>
      <c r="CQ12" s="771"/>
      <c r="CR12" s="769">
        <v>50</v>
      </c>
      <c r="CS12" s="770"/>
      <c r="CT12" s="770"/>
      <c r="CU12" s="770"/>
      <c r="CV12" s="771"/>
      <c r="CW12" s="769">
        <v>1</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553</v>
      </c>
      <c r="BT13" s="757"/>
      <c r="BU13" s="757"/>
      <c r="BV13" s="757"/>
      <c r="BW13" s="757"/>
      <c r="BX13" s="757"/>
      <c r="BY13" s="757"/>
      <c r="BZ13" s="757"/>
      <c r="CA13" s="757"/>
      <c r="CB13" s="757"/>
      <c r="CC13" s="757"/>
      <c r="CD13" s="757"/>
      <c r="CE13" s="757"/>
      <c r="CF13" s="757"/>
      <c r="CG13" s="758"/>
      <c r="CH13" s="769">
        <v>-198</v>
      </c>
      <c r="CI13" s="770"/>
      <c r="CJ13" s="770"/>
      <c r="CK13" s="770"/>
      <c r="CL13" s="771"/>
      <c r="CM13" s="769">
        <v>-541</v>
      </c>
      <c r="CN13" s="770"/>
      <c r="CO13" s="770"/>
      <c r="CP13" s="770"/>
      <c r="CQ13" s="771"/>
      <c r="CR13" s="769">
        <v>10</v>
      </c>
      <c r="CS13" s="770"/>
      <c r="CT13" s="770"/>
      <c r="CU13" s="770"/>
      <c r="CV13" s="771"/>
      <c r="CW13" s="769">
        <v>0</v>
      </c>
      <c r="CX13" s="770"/>
      <c r="CY13" s="770"/>
      <c r="CZ13" s="770"/>
      <c r="DA13" s="771"/>
      <c r="DB13" s="769">
        <v>700</v>
      </c>
      <c r="DC13" s="770"/>
      <c r="DD13" s="770"/>
      <c r="DE13" s="770"/>
      <c r="DF13" s="771"/>
      <c r="DG13" s="769">
        <v>0</v>
      </c>
      <c r="DH13" s="770"/>
      <c r="DI13" s="770"/>
      <c r="DJ13" s="770"/>
      <c r="DK13" s="771"/>
      <c r="DL13" s="769">
        <v>0</v>
      </c>
      <c r="DM13" s="770"/>
      <c r="DN13" s="770"/>
      <c r="DO13" s="770"/>
      <c r="DP13" s="771"/>
      <c r="DQ13" s="769">
        <v>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37652</v>
      </c>
      <c r="R23" s="782"/>
      <c r="S23" s="782"/>
      <c r="T23" s="782"/>
      <c r="U23" s="782"/>
      <c r="V23" s="782">
        <v>36603</v>
      </c>
      <c r="W23" s="782"/>
      <c r="X23" s="782"/>
      <c r="Y23" s="782"/>
      <c r="Z23" s="782"/>
      <c r="AA23" s="782">
        <v>1050</v>
      </c>
      <c r="AB23" s="782"/>
      <c r="AC23" s="782"/>
      <c r="AD23" s="782"/>
      <c r="AE23" s="783"/>
      <c r="AF23" s="784">
        <v>749</v>
      </c>
      <c r="AG23" s="782"/>
      <c r="AH23" s="782"/>
      <c r="AI23" s="782"/>
      <c r="AJ23" s="785"/>
      <c r="AK23" s="786"/>
      <c r="AL23" s="787"/>
      <c r="AM23" s="787"/>
      <c r="AN23" s="787"/>
      <c r="AO23" s="787"/>
      <c r="AP23" s="782">
        <v>34986</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9782</v>
      </c>
      <c r="R28" s="811"/>
      <c r="S28" s="811"/>
      <c r="T28" s="811"/>
      <c r="U28" s="811"/>
      <c r="V28" s="811">
        <v>8806</v>
      </c>
      <c r="W28" s="811"/>
      <c r="X28" s="811"/>
      <c r="Y28" s="811"/>
      <c r="Z28" s="811"/>
      <c r="AA28" s="811">
        <v>976</v>
      </c>
      <c r="AB28" s="811"/>
      <c r="AC28" s="811"/>
      <c r="AD28" s="811"/>
      <c r="AE28" s="812"/>
      <c r="AF28" s="813">
        <v>976</v>
      </c>
      <c r="AG28" s="811"/>
      <c r="AH28" s="811"/>
      <c r="AI28" s="811"/>
      <c r="AJ28" s="814"/>
      <c r="AK28" s="815">
        <v>446</v>
      </c>
      <c r="AL28" s="806"/>
      <c r="AM28" s="806"/>
      <c r="AN28" s="806"/>
      <c r="AO28" s="806"/>
      <c r="AP28" s="806" t="s">
        <v>537</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1720</v>
      </c>
      <c r="R29" s="747"/>
      <c r="S29" s="747"/>
      <c r="T29" s="747"/>
      <c r="U29" s="747"/>
      <c r="V29" s="747">
        <v>1705</v>
      </c>
      <c r="W29" s="747"/>
      <c r="X29" s="747"/>
      <c r="Y29" s="747"/>
      <c r="Z29" s="747"/>
      <c r="AA29" s="747">
        <v>15</v>
      </c>
      <c r="AB29" s="747"/>
      <c r="AC29" s="747"/>
      <c r="AD29" s="747"/>
      <c r="AE29" s="748"/>
      <c r="AF29" s="749">
        <v>15</v>
      </c>
      <c r="AG29" s="750"/>
      <c r="AH29" s="750"/>
      <c r="AI29" s="750"/>
      <c r="AJ29" s="751"/>
      <c r="AK29" s="818">
        <v>1022</v>
      </c>
      <c r="AL29" s="819"/>
      <c r="AM29" s="819"/>
      <c r="AN29" s="819"/>
      <c r="AO29" s="819"/>
      <c r="AP29" s="819" t="s">
        <v>537</v>
      </c>
      <c r="AQ29" s="819"/>
      <c r="AR29" s="819"/>
      <c r="AS29" s="819"/>
      <c r="AT29" s="819"/>
      <c r="AU29" s="819" t="s">
        <v>536</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5972</v>
      </c>
      <c r="R30" s="747"/>
      <c r="S30" s="747"/>
      <c r="T30" s="747"/>
      <c r="U30" s="747"/>
      <c r="V30" s="747">
        <v>5958</v>
      </c>
      <c r="W30" s="747"/>
      <c r="X30" s="747"/>
      <c r="Y30" s="747"/>
      <c r="Z30" s="747"/>
      <c r="AA30" s="747">
        <v>14</v>
      </c>
      <c r="AB30" s="747"/>
      <c r="AC30" s="747"/>
      <c r="AD30" s="747"/>
      <c r="AE30" s="748"/>
      <c r="AF30" s="749">
        <v>15</v>
      </c>
      <c r="AG30" s="750"/>
      <c r="AH30" s="750"/>
      <c r="AI30" s="750"/>
      <c r="AJ30" s="751"/>
      <c r="AK30" s="818">
        <v>864</v>
      </c>
      <c r="AL30" s="819"/>
      <c r="AM30" s="819"/>
      <c r="AN30" s="819"/>
      <c r="AO30" s="819"/>
      <c r="AP30" s="819" t="s">
        <v>536</v>
      </c>
      <c r="AQ30" s="819"/>
      <c r="AR30" s="819"/>
      <c r="AS30" s="819"/>
      <c r="AT30" s="819"/>
      <c r="AU30" s="819" t="s">
        <v>537</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845</v>
      </c>
      <c r="R31" s="747"/>
      <c r="S31" s="747"/>
      <c r="T31" s="747"/>
      <c r="U31" s="747"/>
      <c r="V31" s="747">
        <v>908</v>
      </c>
      <c r="W31" s="747"/>
      <c r="X31" s="747"/>
      <c r="Y31" s="747"/>
      <c r="Z31" s="747"/>
      <c r="AA31" s="747">
        <v>-63</v>
      </c>
      <c r="AB31" s="747"/>
      <c r="AC31" s="747"/>
      <c r="AD31" s="747"/>
      <c r="AE31" s="748"/>
      <c r="AF31" s="749">
        <v>420</v>
      </c>
      <c r="AG31" s="750"/>
      <c r="AH31" s="750"/>
      <c r="AI31" s="750"/>
      <c r="AJ31" s="751"/>
      <c r="AK31" s="818">
        <v>196</v>
      </c>
      <c r="AL31" s="819"/>
      <c r="AM31" s="819"/>
      <c r="AN31" s="819"/>
      <c r="AO31" s="819"/>
      <c r="AP31" s="819">
        <v>754</v>
      </c>
      <c r="AQ31" s="819"/>
      <c r="AR31" s="819"/>
      <c r="AS31" s="819"/>
      <c r="AT31" s="819"/>
      <c r="AU31" s="819">
        <v>503</v>
      </c>
      <c r="AV31" s="819"/>
      <c r="AW31" s="819"/>
      <c r="AX31" s="819"/>
      <c r="AY31" s="819"/>
      <c r="AZ31" s="820" t="s">
        <v>536</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3043</v>
      </c>
      <c r="R32" s="747"/>
      <c r="S32" s="747"/>
      <c r="T32" s="747"/>
      <c r="U32" s="747"/>
      <c r="V32" s="747">
        <v>2743</v>
      </c>
      <c r="W32" s="747"/>
      <c r="X32" s="747"/>
      <c r="Y32" s="747"/>
      <c r="Z32" s="747"/>
      <c r="AA32" s="747">
        <v>300</v>
      </c>
      <c r="AB32" s="747"/>
      <c r="AC32" s="747"/>
      <c r="AD32" s="747"/>
      <c r="AE32" s="748"/>
      <c r="AF32" s="749">
        <v>2915</v>
      </c>
      <c r="AG32" s="750"/>
      <c r="AH32" s="750"/>
      <c r="AI32" s="750"/>
      <c r="AJ32" s="751"/>
      <c r="AK32" s="818">
        <v>232</v>
      </c>
      <c r="AL32" s="819"/>
      <c r="AM32" s="819"/>
      <c r="AN32" s="819"/>
      <c r="AO32" s="819"/>
      <c r="AP32" s="819">
        <v>6980</v>
      </c>
      <c r="AQ32" s="819"/>
      <c r="AR32" s="819"/>
      <c r="AS32" s="819"/>
      <c r="AT32" s="819"/>
      <c r="AU32" s="819">
        <v>1222</v>
      </c>
      <c r="AV32" s="819"/>
      <c r="AW32" s="819"/>
      <c r="AX32" s="819"/>
      <c r="AY32" s="819"/>
      <c r="AZ32" s="820" t="s">
        <v>536</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206</v>
      </c>
      <c r="R33" s="747"/>
      <c r="S33" s="747"/>
      <c r="T33" s="747"/>
      <c r="U33" s="747"/>
      <c r="V33" s="747">
        <v>195</v>
      </c>
      <c r="W33" s="747"/>
      <c r="X33" s="747"/>
      <c r="Y33" s="747"/>
      <c r="Z33" s="747"/>
      <c r="AA33" s="747">
        <v>11</v>
      </c>
      <c r="AB33" s="747"/>
      <c r="AC33" s="747"/>
      <c r="AD33" s="747"/>
      <c r="AE33" s="748"/>
      <c r="AF33" s="749">
        <v>106</v>
      </c>
      <c r="AG33" s="750"/>
      <c r="AH33" s="750"/>
      <c r="AI33" s="750"/>
      <c r="AJ33" s="751"/>
      <c r="AK33" s="818">
        <v>102</v>
      </c>
      <c r="AL33" s="819"/>
      <c r="AM33" s="819"/>
      <c r="AN33" s="819"/>
      <c r="AO33" s="819"/>
      <c r="AP33" s="819">
        <v>154</v>
      </c>
      <c r="AQ33" s="819"/>
      <c r="AR33" s="819"/>
      <c r="AS33" s="819"/>
      <c r="AT33" s="819"/>
      <c r="AU33" s="819">
        <v>86</v>
      </c>
      <c r="AV33" s="819"/>
      <c r="AW33" s="819"/>
      <c r="AX33" s="819"/>
      <c r="AY33" s="819"/>
      <c r="AZ33" s="820" t="s">
        <v>536</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309</v>
      </c>
      <c r="R34" s="747"/>
      <c r="S34" s="747"/>
      <c r="T34" s="747"/>
      <c r="U34" s="747"/>
      <c r="V34" s="747">
        <v>300</v>
      </c>
      <c r="W34" s="747"/>
      <c r="X34" s="747"/>
      <c r="Y34" s="747"/>
      <c r="Z34" s="747"/>
      <c r="AA34" s="747">
        <v>9</v>
      </c>
      <c r="AB34" s="747"/>
      <c r="AC34" s="747"/>
      <c r="AD34" s="747"/>
      <c r="AE34" s="748"/>
      <c r="AF34" s="749">
        <v>129</v>
      </c>
      <c r="AG34" s="750"/>
      <c r="AH34" s="750"/>
      <c r="AI34" s="750"/>
      <c r="AJ34" s="751"/>
      <c r="AK34" s="818">
        <v>153</v>
      </c>
      <c r="AL34" s="819"/>
      <c r="AM34" s="819"/>
      <c r="AN34" s="819"/>
      <c r="AO34" s="819"/>
      <c r="AP34" s="819">
        <v>384</v>
      </c>
      <c r="AQ34" s="819"/>
      <c r="AR34" s="819"/>
      <c r="AS34" s="819"/>
      <c r="AT34" s="819"/>
      <c r="AU34" s="819">
        <v>217</v>
      </c>
      <c r="AV34" s="819"/>
      <c r="AW34" s="819"/>
      <c r="AX34" s="819"/>
      <c r="AY34" s="819"/>
      <c r="AZ34" s="820" t="s">
        <v>536</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3507</v>
      </c>
      <c r="R35" s="747"/>
      <c r="S35" s="747"/>
      <c r="T35" s="747"/>
      <c r="U35" s="747"/>
      <c r="V35" s="747">
        <v>3451</v>
      </c>
      <c r="W35" s="747"/>
      <c r="X35" s="747"/>
      <c r="Y35" s="747"/>
      <c r="Z35" s="747"/>
      <c r="AA35" s="747">
        <v>56</v>
      </c>
      <c r="AB35" s="747"/>
      <c r="AC35" s="747"/>
      <c r="AD35" s="747"/>
      <c r="AE35" s="748"/>
      <c r="AF35" s="749">
        <v>29</v>
      </c>
      <c r="AG35" s="750"/>
      <c r="AH35" s="750"/>
      <c r="AI35" s="750"/>
      <c r="AJ35" s="751"/>
      <c r="AK35" s="818">
        <v>1551</v>
      </c>
      <c r="AL35" s="819"/>
      <c r="AM35" s="819"/>
      <c r="AN35" s="819"/>
      <c r="AO35" s="819"/>
      <c r="AP35" s="819">
        <v>25773</v>
      </c>
      <c r="AQ35" s="819"/>
      <c r="AR35" s="819"/>
      <c r="AS35" s="819"/>
      <c r="AT35" s="819"/>
      <c r="AU35" s="819">
        <v>16469</v>
      </c>
      <c r="AV35" s="819"/>
      <c r="AW35" s="819"/>
      <c r="AX35" s="819"/>
      <c r="AY35" s="819"/>
      <c r="AZ35" s="820" t="s">
        <v>537</v>
      </c>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864</v>
      </c>
      <c r="R36" s="747"/>
      <c r="S36" s="747"/>
      <c r="T36" s="747"/>
      <c r="U36" s="747"/>
      <c r="V36" s="747">
        <v>855</v>
      </c>
      <c r="W36" s="747"/>
      <c r="X36" s="747"/>
      <c r="Y36" s="747"/>
      <c r="Z36" s="747"/>
      <c r="AA36" s="747">
        <v>9</v>
      </c>
      <c r="AB36" s="747"/>
      <c r="AC36" s="747"/>
      <c r="AD36" s="747"/>
      <c r="AE36" s="748"/>
      <c r="AF36" s="749">
        <v>9</v>
      </c>
      <c r="AG36" s="750"/>
      <c r="AH36" s="750"/>
      <c r="AI36" s="750"/>
      <c r="AJ36" s="751"/>
      <c r="AK36" s="818">
        <v>537</v>
      </c>
      <c r="AL36" s="819"/>
      <c r="AM36" s="819"/>
      <c r="AN36" s="819"/>
      <c r="AO36" s="819"/>
      <c r="AP36" s="819">
        <v>3329</v>
      </c>
      <c r="AQ36" s="819"/>
      <c r="AR36" s="819"/>
      <c r="AS36" s="819"/>
      <c r="AT36" s="819"/>
      <c r="AU36" s="819">
        <v>2563</v>
      </c>
      <c r="AV36" s="819"/>
      <c r="AW36" s="819"/>
      <c r="AX36" s="819"/>
      <c r="AY36" s="819"/>
      <c r="AZ36" s="820" t="s">
        <v>536</v>
      </c>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4614</v>
      </c>
      <c r="AG63" s="830"/>
      <c r="AH63" s="830"/>
      <c r="AI63" s="830"/>
      <c r="AJ63" s="831"/>
      <c r="AK63" s="832"/>
      <c r="AL63" s="827"/>
      <c r="AM63" s="827"/>
      <c r="AN63" s="827"/>
      <c r="AO63" s="827"/>
      <c r="AP63" s="830">
        <v>37374</v>
      </c>
      <c r="AQ63" s="830"/>
      <c r="AR63" s="830"/>
      <c r="AS63" s="830"/>
      <c r="AT63" s="830"/>
      <c r="AU63" s="830">
        <v>21060</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397</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3698</v>
      </c>
      <c r="R68" s="854"/>
      <c r="S68" s="854"/>
      <c r="T68" s="854"/>
      <c r="U68" s="854"/>
      <c r="V68" s="854">
        <v>3644</v>
      </c>
      <c r="W68" s="854"/>
      <c r="X68" s="854"/>
      <c r="Y68" s="854"/>
      <c r="Z68" s="854"/>
      <c r="AA68" s="854">
        <v>55</v>
      </c>
      <c r="AB68" s="854"/>
      <c r="AC68" s="854"/>
      <c r="AD68" s="854"/>
      <c r="AE68" s="854"/>
      <c r="AF68" s="854">
        <v>55</v>
      </c>
      <c r="AG68" s="854"/>
      <c r="AH68" s="854"/>
      <c r="AI68" s="854"/>
      <c r="AJ68" s="854"/>
      <c r="AK68" s="854" t="s">
        <v>536</v>
      </c>
      <c r="AL68" s="854"/>
      <c r="AM68" s="854"/>
      <c r="AN68" s="854"/>
      <c r="AO68" s="854"/>
      <c r="AP68" s="854">
        <v>2857</v>
      </c>
      <c r="AQ68" s="854"/>
      <c r="AR68" s="854"/>
      <c r="AS68" s="854"/>
      <c r="AT68" s="854"/>
      <c r="AU68" s="854">
        <v>1890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25</v>
      </c>
      <c r="R69" s="819"/>
      <c r="S69" s="819"/>
      <c r="T69" s="819"/>
      <c r="U69" s="819"/>
      <c r="V69" s="819">
        <v>24</v>
      </c>
      <c r="W69" s="819"/>
      <c r="X69" s="819"/>
      <c r="Y69" s="819"/>
      <c r="Z69" s="819"/>
      <c r="AA69" s="819">
        <v>1</v>
      </c>
      <c r="AB69" s="819"/>
      <c r="AC69" s="819"/>
      <c r="AD69" s="819"/>
      <c r="AE69" s="819"/>
      <c r="AF69" s="819">
        <v>1</v>
      </c>
      <c r="AG69" s="819"/>
      <c r="AH69" s="819"/>
      <c r="AI69" s="819"/>
      <c r="AJ69" s="819"/>
      <c r="AK69" s="819" t="s">
        <v>536</v>
      </c>
      <c r="AL69" s="819"/>
      <c r="AM69" s="819"/>
      <c r="AN69" s="819"/>
      <c r="AO69" s="819"/>
      <c r="AP69" s="819" t="s">
        <v>536</v>
      </c>
      <c r="AQ69" s="819"/>
      <c r="AR69" s="819"/>
      <c r="AS69" s="819"/>
      <c r="AT69" s="819"/>
      <c r="AU69" s="819" t="s">
        <v>536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10656</v>
      </c>
      <c r="R70" s="819"/>
      <c r="S70" s="819"/>
      <c r="T70" s="819"/>
      <c r="U70" s="819"/>
      <c r="V70" s="819">
        <v>10493</v>
      </c>
      <c r="W70" s="819"/>
      <c r="X70" s="819"/>
      <c r="Y70" s="819"/>
      <c r="Z70" s="819"/>
      <c r="AA70" s="819">
        <v>163</v>
      </c>
      <c r="AB70" s="819"/>
      <c r="AC70" s="819"/>
      <c r="AD70" s="819"/>
      <c r="AE70" s="819"/>
      <c r="AF70" s="819">
        <v>163</v>
      </c>
      <c r="AG70" s="819"/>
      <c r="AH70" s="819"/>
      <c r="AI70" s="819"/>
      <c r="AJ70" s="819"/>
      <c r="AK70" s="819" t="s">
        <v>536</v>
      </c>
      <c r="AL70" s="819"/>
      <c r="AM70" s="819"/>
      <c r="AN70" s="819"/>
      <c r="AO70" s="819"/>
      <c r="AP70" s="819">
        <v>10450</v>
      </c>
      <c r="AQ70" s="819"/>
      <c r="AR70" s="819"/>
      <c r="AS70" s="819"/>
      <c r="AT70" s="819"/>
      <c r="AU70" s="819">
        <v>4410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0</v>
      </c>
      <c r="R71" s="819"/>
      <c r="S71" s="819"/>
      <c r="T71" s="819"/>
      <c r="U71" s="819"/>
      <c r="V71" s="819">
        <v>0</v>
      </c>
      <c r="W71" s="819"/>
      <c r="X71" s="819"/>
      <c r="Y71" s="819"/>
      <c r="Z71" s="819"/>
      <c r="AA71" s="819">
        <v>0</v>
      </c>
      <c r="AB71" s="819"/>
      <c r="AC71" s="819"/>
      <c r="AD71" s="819"/>
      <c r="AE71" s="819"/>
      <c r="AF71" s="819">
        <v>0</v>
      </c>
      <c r="AG71" s="819"/>
      <c r="AH71" s="819"/>
      <c r="AI71" s="819"/>
      <c r="AJ71" s="819"/>
      <c r="AK71" s="819" t="s">
        <v>536</v>
      </c>
      <c r="AL71" s="819"/>
      <c r="AM71" s="819"/>
      <c r="AN71" s="819"/>
      <c r="AO71" s="819"/>
      <c r="AP71" s="819" t="s">
        <v>536</v>
      </c>
      <c r="AQ71" s="819"/>
      <c r="AR71" s="819"/>
      <c r="AS71" s="819"/>
      <c r="AT71" s="819"/>
      <c r="AU71" s="819" t="s">
        <v>536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84</v>
      </c>
      <c r="R72" s="819"/>
      <c r="S72" s="819"/>
      <c r="T72" s="819"/>
      <c r="U72" s="819"/>
      <c r="V72" s="819">
        <v>78</v>
      </c>
      <c r="W72" s="819"/>
      <c r="X72" s="819"/>
      <c r="Y72" s="819"/>
      <c r="Z72" s="819"/>
      <c r="AA72" s="819">
        <v>5</v>
      </c>
      <c r="AB72" s="819"/>
      <c r="AC72" s="819"/>
      <c r="AD72" s="819"/>
      <c r="AE72" s="819"/>
      <c r="AF72" s="819">
        <v>5</v>
      </c>
      <c r="AG72" s="819"/>
      <c r="AH72" s="819"/>
      <c r="AI72" s="819"/>
      <c r="AJ72" s="819"/>
      <c r="AK72" s="819" t="s">
        <v>536</v>
      </c>
      <c r="AL72" s="819"/>
      <c r="AM72" s="819"/>
      <c r="AN72" s="819"/>
      <c r="AO72" s="819"/>
      <c r="AP72" s="819" t="s">
        <v>536</v>
      </c>
      <c r="AQ72" s="819"/>
      <c r="AR72" s="819"/>
      <c r="AS72" s="819"/>
      <c r="AT72" s="819"/>
      <c r="AU72" s="819" t="s">
        <v>536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4255</v>
      </c>
      <c r="R73" s="819"/>
      <c r="S73" s="819"/>
      <c r="T73" s="819"/>
      <c r="U73" s="819"/>
      <c r="V73" s="819">
        <v>4055</v>
      </c>
      <c r="W73" s="819"/>
      <c r="X73" s="819"/>
      <c r="Y73" s="819"/>
      <c r="Z73" s="819"/>
      <c r="AA73" s="819">
        <v>200</v>
      </c>
      <c r="AB73" s="819"/>
      <c r="AC73" s="819"/>
      <c r="AD73" s="819"/>
      <c r="AE73" s="819"/>
      <c r="AF73" s="819">
        <v>200</v>
      </c>
      <c r="AG73" s="819"/>
      <c r="AH73" s="819"/>
      <c r="AI73" s="819"/>
      <c r="AJ73" s="819"/>
      <c r="AK73" s="819">
        <v>749</v>
      </c>
      <c r="AL73" s="819"/>
      <c r="AM73" s="819"/>
      <c r="AN73" s="819"/>
      <c r="AO73" s="819"/>
      <c r="AP73" s="819" t="s">
        <v>536</v>
      </c>
      <c r="AQ73" s="819"/>
      <c r="AR73" s="819"/>
      <c r="AS73" s="819"/>
      <c r="AT73" s="819"/>
      <c r="AU73" s="819" t="s">
        <v>537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4">
        <v>141</v>
      </c>
      <c r="R74" s="819"/>
      <c r="S74" s="819"/>
      <c r="T74" s="819"/>
      <c r="U74" s="819"/>
      <c r="V74" s="819">
        <v>135</v>
      </c>
      <c r="W74" s="819"/>
      <c r="X74" s="819"/>
      <c r="Y74" s="819"/>
      <c r="Z74" s="819"/>
      <c r="AA74" s="819">
        <v>5</v>
      </c>
      <c r="AB74" s="819"/>
      <c r="AC74" s="819"/>
      <c r="AD74" s="819"/>
      <c r="AE74" s="819"/>
      <c r="AF74" s="819">
        <v>5</v>
      </c>
      <c r="AG74" s="819"/>
      <c r="AH74" s="819"/>
      <c r="AI74" s="819"/>
      <c r="AJ74" s="819"/>
      <c r="AK74" s="819" t="s">
        <v>536</v>
      </c>
      <c r="AL74" s="819"/>
      <c r="AM74" s="819"/>
      <c r="AN74" s="819"/>
      <c r="AO74" s="819"/>
      <c r="AP74" s="819" t="s">
        <v>536</v>
      </c>
      <c r="AQ74" s="819"/>
      <c r="AR74" s="819"/>
      <c r="AS74" s="819"/>
      <c r="AT74" s="819"/>
      <c r="AU74" s="819" t="s">
        <v>536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7">
        <v>147565</v>
      </c>
      <c r="R75" s="868"/>
      <c r="S75" s="868"/>
      <c r="T75" s="868"/>
      <c r="U75" s="818"/>
      <c r="V75" s="869">
        <v>139850</v>
      </c>
      <c r="W75" s="868"/>
      <c r="X75" s="868"/>
      <c r="Y75" s="868"/>
      <c r="Z75" s="818"/>
      <c r="AA75" s="869">
        <v>7715</v>
      </c>
      <c r="AB75" s="868"/>
      <c r="AC75" s="868"/>
      <c r="AD75" s="868"/>
      <c r="AE75" s="818"/>
      <c r="AF75" s="869">
        <v>7715</v>
      </c>
      <c r="AG75" s="868"/>
      <c r="AH75" s="868"/>
      <c r="AI75" s="868"/>
      <c r="AJ75" s="818"/>
      <c r="AK75" s="869">
        <v>863</v>
      </c>
      <c r="AL75" s="868"/>
      <c r="AM75" s="868"/>
      <c r="AN75" s="868"/>
      <c r="AO75" s="818"/>
      <c r="AP75" s="869" t="s">
        <v>536</v>
      </c>
      <c r="AQ75" s="868"/>
      <c r="AR75" s="868"/>
      <c r="AS75" s="868"/>
      <c r="AT75" s="818"/>
      <c r="AU75" s="869" t="s">
        <v>537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546</v>
      </c>
      <c r="C76" s="862"/>
      <c r="D76" s="862"/>
      <c r="E76" s="862"/>
      <c r="F76" s="862"/>
      <c r="G76" s="862"/>
      <c r="H76" s="862"/>
      <c r="I76" s="862"/>
      <c r="J76" s="862"/>
      <c r="K76" s="862"/>
      <c r="L76" s="862"/>
      <c r="M76" s="862"/>
      <c r="N76" s="862"/>
      <c r="O76" s="862"/>
      <c r="P76" s="863"/>
      <c r="Q76" s="867">
        <v>31</v>
      </c>
      <c r="R76" s="868"/>
      <c r="S76" s="868"/>
      <c r="T76" s="868"/>
      <c r="U76" s="818"/>
      <c r="V76" s="869">
        <v>30</v>
      </c>
      <c r="W76" s="868"/>
      <c r="X76" s="868"/>
      <c r="Y76" s="868"/>
      <c r="Z76" s="818"/>
      <c r="AA76" s="869">
        <v>1</v>
      </c>
      <c r="AB76" s="868"/>
      <c r="AC76" s="868"/>
      <c r="AD76" s="868"/>
      <c r="AE76" s="818"/>
      <c r="AF76" s="869">
        <v>1</v>
      </c>
      <c r="AG76" s="868"/>
      <c r="AH76" s="868"/>
      <c r="AI76" s="868"/>
      <c r="AJ76" s="818"/>
      <c r="AK76" s="869">
        <v>1</v>
      </c>
      <c r="AL76" s="868"/>
      <c r="AM76" s="868"/>
      <c r="AN76" s="868"/>
      <c r="AO76" s="818"/>
      <c r="AP76" s="869" t="s">
        <v>536</v>
      </c>
      <c r="AQ76" s="868"/>
      <c r="AR76" s="868"/>
      <c r="AS76" s="868"/>
      <c r="AT76" s="818"/>
      <c r="AU76" s="869" t="s">
        <v>536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8145</v>
      </c>
      <c r="AG88" s="830"/>
      <c r="AH88" s="830"/>
      <c r="AI88" s="830"/>
      <c r="AJ88" s="830"/>
      <c r="AK88" s="827"/>
      <c r="AL88" s="827"/>
      <c r="AM88" s="827"/>
      <c r="AN88" s="827"/>
      <c r="AO88" s="827"/>
      <c r="AP88" s="830">
        <v>13307</v>
      </c>
      <c r="AQ88" s="830"/>
      <c r="AR88" s="830"/>
      <c r="AS88" s="830"/>
      <c r="AT88" s="830"/>
      <c r="AU88" s="830">
        <v>6300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458</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287</v>
      </c>
      <c r="AG109" s="883"/>
      <c r="AH109" s="883"/>
      <c r="AI109" s="883"/>
      <c r="AJ109" s="884"/>
      <c r="AK109" s="882" t="s">
        <v>286</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287</v>
      </c>
      <c r="BW109" s="883"/>
      <c r="BX109" s="883"/>
      <c r="BY109" s="883"/>
      <c r="BZ109" s="884"/>
      <c r="CA109" s="882" t="s">
        <v>286</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287</v>
      </c>
      <c r="DM109" s="883"/>
      <c r="DN109" s="883"/>
      <c r="DO109" s="883"/>
      <c r="DP109" s="884"/>
      <c r="DQ109" s="882" t="s">
        <v>286</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4245473</v>
      </c>
      <c r="AB110" s="890"/>
      <c r="AC110" s="890"/>
      <c r="AD110" s="890"/>
      <c r="AE110" s="891"/>
      <c r="AF110" s="892">
        <v>3871244</v>
      </c>
      <c r="AG110" s="890"/>
      <c r="AH110" s="890"/>
      <c r="AI110" s="890"/>
      <c r="AJ110" s="891"/>
      <c r="AK110" s="892">
        <v>3825637</v>
      </c>
      <c r="AL110" s="890"/>
      <c r="AM110" s="890"/>
      <c r="AN110" s="890"/>
      <c r="AO110" s="891"/>
      <c r="AP110" s="893">
        <v>18.899999999999999</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35207317</v>
      </c>
      <c r="BR110" s="927"/>
      <c r="BS110" s="927"/>
      <c r="BT110" s="927"/>
      <c r="BU110" s="927"/>
      <c r="BV110" s="927">
        <v>35624132</v>
      </c>
      <c r="BW110" s="927"/>
      <c r="BX110" s="927"/>
      <c r="BY110" s="927"/>
      <c r="BZ110" s="927"/>
      <c r="CA110" s="927">
        <v>34985764</v>
      </c>
      <c r="CB110" s="927"/>
      <c r="CC110" s="927"/>
      <c r="CD110" s="927"/>
      <c r="CE110" s="927"/>
      <c r="CF110" s="941">
        <v>172.9</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288110</v>
      </c>
      <c r="BR111" s="920"/>
      <c r="BS111" s="920"/>
      <c r="BT111" s="920"/>
      <c r="BU111" s="920"/>
      <c r="BV111" s="920">
        <v>229756</v>
      </c>
      <c r="BW111" s="920"/>
      <c r="BX111" s="920"/>
      <c r="BY111" s="920"/>
      <c r="BZ111" s="920"/>
      <c r="CA111" s="920">
        <v>174578</v>
      </c>
      <c r="CB111" s="920"/>
      <c r="CC111" s="920"/>
      <c r="CD111" s="920"/>
      <c r="CE111" s="920"/>
      <c r="CF111" s="914">
        <v>0.9</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21381649</v>
      </c>
      <c r="BR112" s="920"/>
      <c r="BS112" s="920"/>
      <c r="BT112" s="920"/>
      <c r="BU112" s="920"/>
      <c r="BV112" s="920">
        <v>20896708</v>
      </c>
      <c r="BW112" s="920"/>
      <c r="BX112" s="920"/>
      <c r="BY112" s="920"/>
      <c r="BZ112" s="920"/>
      <c r="CA112" s="920">
        <v>21059690</v>
      </c>
      <c r="CB112" s="920"/>
      <c r="CC112" s="920"/>
      <c r="CD112" s="920"/>
      <c r="CE112" s="920"/>
      <c r="CF112" s="914">
        <v>104.1</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1515971</v>
      </c>
      <c r="AB113" s="934"/>
      <c r="AC113" s="934"/>
      <c r="AD113" s="934"/>
      <c r="AE113" s="935"/>
      <c r="AF113" s="936">
        <v>1774258</v>
      </c>
      <c r="AG113" s="934"/>
      <c r="AH113" s="934"/>
      <c r="AI113" s="934"/>
      <c r="AJ113" s="935"/>
      <c r="AK113" s="936">
        <v>1812678</v>
      </c>
      <c r="AL113" s="934"/>
      <c r="AM113" s="934"/>
      <c r="AN113" s="934"/>
      <c r="AO113" s="935"/>
      <c r="AP113" s="937">
        <v>9</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5695786</v>
      </c>
      <c r="BR113" s="920"/>
      <c r="BS113" s="920"/>
      <c r="BT113" s="920"/>
      <c r="BU113" s="920"/>
      <c r="BV113" s="920">
        <v>6501596</v>
      </c>
      <c r="BW113" s="920"/>
      <c r="BX113" s="920"/>
      <c r="BY113" s="920"/>
      <c r="BZ113" s="920"/>
      <c r="CA113" s="920">
        <v>6299827</v>
      </c>
      <c r="CB113" s="920"/>
      <c r="CC113" s="920"/>
      <c r="CD113" s="920"/>
      <c r="CE113" s="920"/>
      <c r="CF113" s="914">
        <v>31.1</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365401</v>
      </c>
      <c r="AB114" s="959"/>
      <c r="AC114" s="959"/>
      <c r="AD114" s="959"/>
      <c r="AE114" s="960"/>
      <c r="AF114" s="961">
        <v>410690</v>
      </c>
      <c r="AG114" s="959"/>
      <c r="AH114" s="959"/>
      <c r="AI114" s="959"/>
      <c r="AJ114" s="960"/>
      <c r="AK114" s="961">
        <v>606925</v>
      </c>
      <c r="AL114" s="959"/>
      <c r="AM114" s="959"/>
      <c r="AN114" s="959"/>
      <c r="AO114" s="960"/>
      <c r="AP114" s="962">
        <v>3</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6986049</v>
      </c>
      <c r="BR114" s="920"/>
      <c r="BS114" s="920"/>
      <c r="BT114" s="920"/>
      <c r="BU114" s="920"/>
      <c r="BV114" s="920">
        <v>6903709</v>
      </c>
      <c r="BW114" s="920"/>
      <c r="BX114" s="920"/>
      <c r="BY114" s="920"/>
      <c r="BZ114" s="920"/>
      <c r="CA114" s="920">
        <v>6542917</v>
      </c>
      <c r="CB114" s="920"/>
      <c r="CC114" s="920"/>
      <c r="CD114" s="920"/>
      <c r="CE114" s="920"/>
      <c r="CF114" s="914">
        <v>32.299999999999997</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73897</v>
      </c>
      <c r="AB115" s="934"/>
      <c r="AC115" s="934"/>
      <c r="AD115" s="934"/>
      <c r="AE115" s="935"/>
      <c r="AF115" s="936">
        <v>59906</v>
      </c>
      <c r="AG115" s="934"/>
      <c r="AH115" s="934"/>
      <c r="AI115" s="934"/>
      <c r="AJ115" s="935"/>
      <c r="AK115" s="936">
        <v>56376</v>
      </c>
      <c r="AL115" s="934"/>
      <c r="AM115" s="934"/>
      <c r="AN115" s="934"/>
      <c r="AO115" s="935"/>
      <c r="AP115" s="937">
        <v>0.3</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v>359</v>
      </c>
      <c r="BR115" s="920"/>
      <c r="BS115" s="920"/>
      <c r="BT115" s="920"/>
      <c r="BU115" s="920"/>
      <c r="BV115" s="920">
        <v>100</v>
      </c>
      <c r="BW115" s="920"/>
      <c r="BX115" s="920"/>
      <c r="BY115" s="920"/>
      <c r="BZ115" s="920"/>
      <c r="CA115" s="920">
        <v>2516</v>
      </c>
      <c r="CB115" s="920"/>
      <c r="CC115" s="920"/>
      <c r="CD115" s="920"/>
      <c r="CE115" s="920"/>
      <c r="CF115" s="914">
        <v>0</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296</v>
      </c>
      <c r="AB116" s="959"/>
      <c r="AC116" s="959"/>
      <c r="AD116" s="959"/>
      <c r="AE116" s="960"/>
      <c r="AF116" s="961">
        <v>23</v>
      </c>
      <c r="AG116" s="959"/>
      <c r="AH116" s="959"/>
      <c r="AI116" s="959"/>
      <c r="AJ116" s="960"/>
      <c r="AK116" s="961">
        <v>24</v>
      </c>
      <c r="AL116" s="959"/>
      <c r="AM116" s="959"/>
      <c r="AN116" s="959"/>
      <c r="AO116" s="960"/>
      <c r="AP116" s="962">
        <v>0</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269922</v>
      </c>
      <c r="DH116" s="959"/>
      <c r="DI116" s="959"/>
      <c r="DJ116" s="959"/>
      <c r="DK116" s="960"/>
      <c r="DL116" s="961">
        <v>220078</v>
      </c>
      <c r="DM116" s="959"/>
      <c r="DN116" s="959"/>
      <c r="DO116" s="959"/>
      <c r="DP116" s="960"/>
      <c r="DQ116" s="961">
        <v>170234</v>
      </c>
      <c r="DR116" s="959"/>
      <c r="DS116" s="959"/>
      <c r="DT116" s="959"/>
      <c r="DU116" s="960"/>
      <c r="DV116" s="962">
        <v>0.8</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6201038</v>
      </c>
      <c r="AB117" s="966"/>
      <c r="AC117" s="966"/>
      <c r="AD117" s="966"/>
      <c r="AE117" s="967"/>
      <c r="AF117" s="965">
        <v>6116121</v>
      </c>
      <c r="AG117" s="966"/>
      <c r="AH117" s="966"/>
      <c r="AI117" s="966"/>
      <c r="AJ117" s="967"/>
      <c r="AK117" s="965">
        <v>6301640</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287</v>
      </c>
      <c r="AG118" s="883"/>
      <c r="AH118" s="883"/>
      <c r="AI118" s="883"/>
      <c r="AJ118" s="884"/>
      <c r="AK118" s="882" t="s">
        <v>286</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436</v>
      </c>
      <c r="BP118" s="994"/>
      <c r="BQ118" s="985">
        <v>69559270</v>
      </c>
      <c r="BR118" s="986"/>
      <c r="BS118" s="986"/>
      <c r="BT118" s="986"/>
      <c r="BU118" s="986"/>
      <c r="BV118" s="986">
        <v>70156001</v>
      </c>
      <c r="BW118" s="986"/>
      <c r="BX118" s="986"/>
      <c r="BY118" s="986"/>
      <c r="BZ118" s="986"/>
      <c r="CA118" s="986">
        <v>69065292</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7601358</v>
      </c>
      <c r="BR119" s="927"/>
      <c r="BS119" s="927"/>
      <c r="BT119" s="927"/>
      <c r="BU119" s="927"/>
      <c r="BV119" s="927">
        <v>7882649</v>
      </c>
      <c r="BW119" s="927"/>
      <c r="BX119" s="927"/>
      <c r="BY119" s="927"/>
      <c r="BZ119" s="927"/>
      <c r="CA119" s="927">
        <v>7743533</v>
      </c>
      <c r="CB119" s="927"/>
      <c r="CC119" s="927"/>
      <c r="CD119" s="927"/>
      <c r="CE119" s="927"/>
      <c r="CF119" s="941">
        <v>38.299999999999997</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18188</v>
      </c>
      <c r="DH119" s="998"/>
      <c r="DI119" s="998"/>
      <c r="DJ119" s="998"/>
      <c r="DK119" s="999"/>
      <c r="DL119" s="1000">
        <v>9678</v>
      </c>
      <c r="DM119" s="998"/>
      <c r="DN119" s="998"/>
      <c r="DO119" s="998"/>
      <c r="DP119" s="999"/>
      <c r="DQ119" s="1000">
        <v>4344</v>
      </c>
      <c r="DR119" s="998"/>
      <c r="DS119" s="998"/>
      <c r="DT119" s="998"/>
      <c r="DU119" s="999"/>
      <c r="DV119" s="1001">
        <v>0</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147151</v>
      </c>
      <c r="BR120" s="920"/>
      <c r="BS120" s="920"/>
      <c r="BT120" s="920"/>
      <c r="BU120" s="920"/>
      <c r="BV120" s="920">
        <v>230612</v>
      </c>
      <c r="BW120" s="920"/>
      <c r="BX120" s="920"/>
      <c r="BY120" s="920"/>
      <c r="BZ120" s="920"/>
      <c r="CA120" s="920">
        <v>227831</v>
      </c>
      <c r="CB120" s="920"/>
      <c r="CC120" s="920"/>
      <c r="CD120" s="920"/>
      <c r="CE120" s="920"/>
      <c r="CF120" s="914">
        <v>1.1000000000000001</v>
      </c>
      <c r="CG120" s="915"/>
      <c r="CH120" s="915"/>
      <c r="CI120" s="915"/>
      <c r="CJ120" s="915"/>
      <c r="CK120" s="1013" t="s">
        <v>442</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16627043</v>
      </c>
      <c r="DH120" s="927"/>
      <c r="DI120" s="927"/>
      <c r="DJ120" s="927"/>
      <c r="DK120" s="927"/>
      <c r="DL120" s="927">
        <v>16120956</v>
      </c>
      <c r="DM120" s="927"/>
      <c r="DN120" s="927"/>
      <c r="DO120" s="927"/>
      <c r="DP120" s="927"/>
      <c r="DQ120" s="927">
        <v>16468968</v>
      </c>
      <c r="DR120" s="927"/>
      <c r="DS120" s="927"/>
      <c r="DT120" s="927"/>
      <c r="DU120" s="927"/>
      <c r="DV120" s="928">
        <v>81.400000000000006</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47570189</v>
      </c>
      <c r="BR121" s="986"/>
      <c r="BS121" s="986"/>
      <c r="BT121" s="986"/>
      <c r="BU121" s="986"/>
      <c r="BV121" s="986">
        <v>48363566</v>
      </c>
      <c r="BW121" s="986"/>
      <c r="BX121" s="986"/>
      <c r="BY121" s="986"/>
      <c r="BZ121" s="986"/>
      <c r="CA121" s="986">
        <v>47783676</v>
      </c>
      <c r="CB121" s="986"/>
      <c r="CC121" s="986"/>
      <c r="CD121" s="986"/>
      <c r="CE121" s="986"/>
      <c r="CF121" s="1024">
        <v>236.2</v>
      </c>
      <c r="CG121" s="1025"/>
      <c r="CH121" s="1025"/>
      <c r="CI121" s="1025"/>
      <c r="CJ121" s="1025"/>
      <c r="CK121" s="1016"/>
      <c r="CL121" s="1017"/>
      <c r="CM121" s="1017"/>
      <c r="CN121" s="1017"/>
      <c r="CO121" s="1018"/>
      <c r="CP121" s="1007" t="s">
        <v>392</v>
      </c>
      <c r="CQ121" s="1008"/>
      <c r="CR121" s="1008"/>
      <c r="CS121" s="1008"/>
      <c r="CT121" s="1008"/>
      <c r="CU121" s="1008"/>
      <c r="CV121" s="1008"/>
      <c r="CW121" s="1008"/>
      <c r="CX121" s="1008"/>
      <c r="CY121" s="1008"/>
      <c r="CZ121" s="1008"/>
      <c r="DA121" s="1008"/>
      <c r="DB121" s="1008"/>
      <c r="DC121" s="1008"/>
      <c r="DD121" s="1008"/>
      <c r="DE121" s="1008"/>
      <c r="DF121" s="1009"/>
      <c r="DG121" s="919">
        <v>2843829</v>
      </c>
      <c r="DH121" s="920"/>
      <c r="DI121" s="920"/>
      <c r="DJ121" s="920"/>
      <c r="DK121" s="920"/>
      <c r="DL121" s="920">
        <v>2663679</v>
      </c>
      <c r="DM121" s="920"/>
      <c r="DN121" s="920"/>
      <c r="DO121" s="920"/>
      <c r="DP121" s="920"/>
      <c r="DQ121" s="920">
        <v>2563413</v>
      </c>
      <c r="DR121" s="920"/>
      <c r="DS121" s="920"/>
      <c r="DT121" s="920"/>
      <c r="DU121" s="920"/>
      <c r="DV121" s="921">
        <v>12.7</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445</v>
      </c>
      <c r="BP122" s="994"/>
      <c r="BQ122" s="1034">
        <v>55318698</v>
      </c>
      <c r="BR122" s="1035"/>
      <c r="BS122" s="1035"/>
      <c r="BT122" s="1035"/>
      <c r="BU122" s="1035"/>
      <c r="BV122" s="1035">
        <v>56476827</v>
      </c>
      <c r="BW122" s="1035"/>
      <c r="BX122" s="1035"/>
      <c r="BY122" s="1035"/>
      <c r="BZ122" s="1035"/>
      <c r="CA122" s="1035">
        <v>55755040</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1217425</v>
      </c>
      <c r="DH122" s="920"/>
      <c r="DI122" s="920"/>
      <c r="DJ122" s="920"/>
      <c r="DK122" s="920"/>
      <c r="DL122" s="920">
        <v>1222277</v>
      </c>
      <c r="DM122" s="920"/>
      <c r="DN122" s="920"/>
      <c r="DO122" s="920"/>
      <c r="DP122" s="920"/>
      <c r="DQ122" s="920">
        <v>1221579</v>
      </c>
      <c r="DR122" s="920"/>
      <c r="DS122" s="920"/>
      <c r="DT122" s="920"/>
      <c r="DU122" s="920"/>
      <c r="DV122" s="921">
        <v>6</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61044</v>
      </c>
      <c r="AB123" s="959"/>
      <c r="AC123" s="959"/>
      <c r="AD123" s="959"/>
      <c r="AE123" s="960"/>
      <c r="AF123" s="961">
        <v>49845</v>
      </c>
      <c r="AG123" s="959"/>
      <c r="AH123" s="959"/>
      <c r="AI123" s="959"/>
      <c r="AJ123" s="960"/>
      <c r="AK123" s="961">
        <v>49845</v>
      </c>
      <c r="AL123" s="959"/>
      <c r="AM123" s="959"/>
      <c r="AN123" s="959"/>
      <c r="AO123" s="960"/>
      <c r="AP123" s="962">
        <v>0.2</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69.2</v>
      </c>
      <c r="BR123" s="1027"/>
      <c r="BS123" s="1027"/>
      <c r="BT123" s="1027"/>
      <c r="BU123" s="1027"/>
      <c r="BV123" s="1027">
        <v>66</v>
      </c>
      <c r="BW123" s="1027"/>
      <c r="BX123" s="1027"/>
      <c r="BY123" s="1027"/>
      <c r="BZ123" s="1027"/>
      <c r="CA123" s="1027">
        <v>65.7</v>
      </c>
      <c r="CB123" s="1027"/>
      <c r="CC123" s="1027"/>
      <c r="CD123" s="1027"/>
      <c r="CE123" s="1027"/>
      <c r="CF123" s="1028"/>
      <c r="CG123" s="1029"/>
      <c r="CH123" s="1029"/>
      <c r="CI123" s="1029"/>
      <c r="CJ123" s="1030"/>
      <c r="CK123" s="1016"/>
      <c r="CL123" s="1017"/>
      <c r="CM123" s="1017"/>
      <c r="CN123" s="1017"/>
      <c r="CO123" s="1018"/>
      <c r="CP123" s="1007" t="s">
        <v>385</v>
      </c>
      <c r="CQ123" s="1008"/>
      <c r="CR123" s="1008"/>
      <c r="CS123" s="1008"/>
      <c r="CT123" s="1008"/>
      <c r="CU123" s="1008"/>
      <c r="CV123" s="1008"/>
      <c r="CW123" s="1008"/>
      <c r="CX123" s="1008"/>
      <c r="CY123" s="1008"/>
      <c r="CZ123" s="1008"/>
      <c r="DA123" s="1008"/>
      <c r="DB123" s="1008"/>
      <c r="DC123" s="1008"/>
      <c r="DD123" s="1008"/>
      <c r="DE123" s="1008"/>
      <c r="DF123" s="1009"/>
      <c r="DG123" s="958">
        <v>604072</v>
      </c>
      <c r="DH123" s="959"/>
      <c r="DI123" s="959"/>
      <c r="DJ123" s="959"/>
      <c r="DK123" s="960"/>
      <c r="DL123" s="961">
        <v>578050</v>
      </c>
      <c r="DM123" s="959"/>
      <c r="DN123" s="959"/>
      <c r="DO123" s="959"/>
      <c r="DP123" s="960"/>
      <c r="DQ123" s="961">
        <v>502882</v>
      </c>
      <c r="DR123" s="959"/>
      <c r="DS123" s="959"/>
      <c r="DT123" s="959"/>
      <c r="DU123" s="960"/>
      <c r="DV123" s="962">
        <v>2.5</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89280</v>
      </c>
      <c r="DH124" s="998"/>
      <c r="DI124" s="998"/>
      <c r="DJ124" s="998"/>
      <c r="DK124" s="999"/>
      <c r="DL124" s="1000">
        <v>311746</v>
      </c>
      <c r="DM124" s="998"/>
      <c r="DN124" s="998"/>
      <c r="DO124" s="998"/>
      <c r="DP124" s="999"/>
      <c r="DQ124" s="1000">
        <v>302848</v>
      </c>
      <c r="DR124" s="998"/>
      <c r="DS124" s="998"/>
      <c r="DT124" s="998"/>
      <c r="DU124" s="999"/>
      <c r="DV124" s="1001">
        <v>1.5</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11156</v>
      </c>
      <c r="AB126" s="959"/>
      <c r="AC126" s="959"/>
      <c r="AD126" s="959"/>
      <c r="AE126" s="960"/>
      <c r="AF126" s="961">
        <v>8537</v>
      </c>
      <c r="AG126" s="959"/>
      <c r="AH126" s="959"/>
      <c r="AI126" s="959"/>
      <c r="AJ126" s="960"/>
      <c r="AK126" s="961">
        <v>5365</v>
      </c>
      <c r="AL126" s="959"/>
      <c r="AM126" s="959"/>
      <c r="AN126" s="959"/>
      <c r="AO126" s="960"/>
      <c r="AP126" s="962">
        <v>0</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1697</v>
      </c>
      <c r="AB127" s="959"/>
      <c r="AC127" s="959"/>
      <c r="AD127" s="959"/>
      <c r="AE127" s="960"/>
      <c r="AF127" s="961">
        <v>1524</v>
      </c>
      <c r="AG127" s="959"/>
      <c r="AH127" s="959"/>
      <c r="AI127" s="959"/>
      <c r="AJ127" s="960"/>
      <c r="AK127" s="961">
        <v>1166</v>
      </c>
      <c r="AL127" s="959"/>
      <c r="AM127" s="959"/>
      <c r="AN127" s="959"/>
      <c r="AO127" s="960"/>
      <c r="AP127" s="962">
        <v>0</v>
      </c>
      <c r="AQ127" s="963"/>
      <c r="AR127" s="963"/>
      <c r="AS127" s="963"/>
      <c r="AT127" s="964"/>
      <c r="AU127" s="233"/>
      <c r="AV127" s="233"/>
      <c r="AW127" s="233"/>
      <c r="AX127" s="886" t="s">
        <v>456</v>
      </c>
      <c r="AY127" s="887"/>
      <c r="AZ127" s="887"/>
      <c r="BA127" s="887"/>
      <c r="BB127" s="887"/>
      <c r="BC127" s="887"/>
      <c r="BD127" s="887"/>
      <c r="BE127" s="888"/>
      <c r="BF127" s="1041" t="s">
        <v>113</v>
      </c>
      <c r="BG127" s="1042"/>
      <c r="BH127" s="1042"/>
      <c r="BI127" s="1042"/>
      <c r="BJ127" s="1042"/>
      <c r="BK127" s="1042"/>
      <c r="BL127" s="1051"/>
      <c r="BM127" s="1041">
        <v>12.13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359</v>
      </c>
      <c r="DH127" s="1048"/>
      <c r="DI127" s="1048"/>
      <c r="DJ127" s="1048"/>
      <c r="DK127" s="1048"/>
      <c r="DL127" s="1048">
        <v>100</v>
      </c>
      <c r="DM127" s="1048"/>
      <c r="DN127" s="1048"/>
      <c r="DO127" s="1048"/>
      <c r="DP127" s="1048"/>
      <c r="DQ127" s="1048">
        <v>2516</v>
      </c>
      <c r="DR127" s="1048"/>
      <c r="DS127" s="1048"/>
      <c r="DT127" s="1048"/>
      <c r="DU127" s="1048"/>
      <c r="DV127" s="1049">
        <v>0</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28123</v>
      </c>
      <c r="AB128" s="1090"/>
      <c r="AC128" s="1090"/>
      <c r="AD128" s="1090"/>
      <c r="AE128" s="1091"/>
      <c r="AF128" s="1092">
        <v>22781</v>
      </c>
      <c r="AG128" s="1090"/>
      <c r="AH128" s="1090"/>
      <c r="AI128" s="1090"/>
      <c r="AJ128" s="1091"/>
      <c r="AK128" s="1092">
        <v>20680</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113</v>
      </c>
      <c r="BG128" s="1067"/>
      <c r="BH128" s="1067"/>
      <c r="BI128" s="1067"/>
      <c r="BJ128" s="1067"/>
      <c r="BK128" s="1067"/>
      <c r="BL128" s="1068"/>
      <c r="BM128" s="1066">
        <v>17.13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24265597</v>
      </c>
      <c r="AB129" s="959"/>
      <c r="AC129" s="959"/>
      <c r="AD129" s="959"/>
      <c r="AE129" s="960"/>
      <c r="AF129" s="961">
        <v>24578816</v>
      </c>
      <c r="AG129" s="959"/>
      <c r="AH129" s="959"/>
      <c r="AI129" s="959"/>
      <c r="AJ129" s="960"/>
      <c r="AK129" s="961">
        <v>24358415</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11.1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3709577</v>
      </c>
      <c r="AB130" s="959"/>
      <c r="AC130" s="959"/>
      <c r="AD130" s="959"/>
      <c r="AE130" s="960"/>
      <c r="AF130" s="961">
        <v>3865565</v>
      </c>
      <c r="AG130" s="959"/>
      <c r="AH130" s="959"/>
      <c r="AI130" s="959"/>
      <c r="AJ130" s="960"/>
      <c r="AK130" s="961">
        <v>4124896</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65.7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20556020</v>
      </c>
      <c r="AB131" s="998"/>
      <c r="AC131" s="998"/>
      <c r="AD131" s="998"/>
      <c r="AE131" s="999"/>
      <c r="AF131" s="1000">
        <v>20713251</v>
      </c>
      <c r="AG131" s="998"/>
      <c r="AH131" s="998"/>
      <c r="AI131" s="998"/>
      <c r="AJ131" s="999"/>
      <c r="AK131" s="1000">
        <v>20233519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11.983535720000001</v>
      </c>
      <c r="AB132" s="1104"/>
      <c r="AC132" s="1104"/>
      <c r="AD132" s="1104"/>
      <c r="AE132" s="1105"/>
      <c r="AF132" s="1106">
        <v>10.755313109999999</v>
      </c>
      <c r="AG132" s="1104"/>
      <c r="AH132" s="1104"/>
      <c r="AI132" s="1104"/>
      <c r="AJ132" s="1105"/>
      <c r="AK132" s="1106">
        <v>10.65590222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13.1</v>
      </c>
      <c r="AB133" s="1111"/>
      <c r="AC133" s="1111"/>
      <c r="AD133" s="1111"/>
      <c r="AE133" s="1112"/>
      <c r="AF133" s="1110">
        <v>11.8</v>
      </c>
      <c r="AG133" s="1111"/>
      <c r="AH133" s="1111"/>
      <c r="AI133" s="1111"/>
      <c r="AJ133" s="1112"/>
      <c r="AK133" s="1110">
        <v>11.1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67" zoomScaleNormal="85" zoomScaleSheetLayoutView="55" workbookViewId="0">
      <selection activeCell="L95" sqref="L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9" sqref="K9:K1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6152223</v>
      </c>
      <c r="L9" s="264">
        <v>66270</v>
      </c>
      <c r="M9" s="265">
        <v>66168</v>
      </c>
      <c r="N9" s="266">
        <v>0.2</v>
      </c>
    </row>
    <row r="10" spans="1:16">
      <c r="A10" s="248"/>
      <c r="B10" s="244"/>
      <c r="C10" s="244"/>
      <c r="D10" s="244"/>
      <c r="E10" s="244"/>
      <c r="F10" s="244"/>
      <c r="G10" s="1119" t="s">
        <v>478</v>
      </c>
      <c r="H10" s="1120"/>
      <c r="I10" s="1120"/>
      <c r="J10" s="1121"/>
      <c r="K10" s="267">
        <v>624649</v>
      </c>
      <c r="L10" s="268">
        <v>6729</v>
      </c>
      <c r="M10" s="269">
        <v>6044</v>
      </c>
      <c r="N10" s="270">
        <v>11.3</v>
      </c>
    </row>
    <row r="11" spans="1:16" ht="13.5" customHeight="1">
      <c r="A11" s="248"/>
      <c r="B11" s="244"/>
      <c r="C11" s="244"/>
      <c r="D11" s="244"/>
      <c r="E11" s="244"/>
      <c r="F11" s="244"/>
      <c r="G11" s="1119" t="s">
        <v>479</v>
      </c>
      <c r="H11" s="1120"/>
      <c r="I11" s="1120"/>
      <c r="J11" s="1121"/>
      <c r="K11" s="267">
        <v>1090372</v>
      </c>
      <c r="L11" s="268">
        <v>11745</v>
      </c>
      <c r="M11" s="269">
        <v>8094</v>
      </c>
      <c r="N11" s="270">
        <v>45.1</v>
      </c>
    </row>
    <row r="12" spans="1:16" ht="13.5" customHeight="1">
      <c r="A12" s="248"/>
      <c r="B12" s="244"/>
      <c r="C12" s="244"/>
      <c r="D12" s="244"/>
      <c r="E12" s="244"/>
      <c r="F12" s="244"/>
      <c r="G12" s="1119" t="s">
        <v>480</v>
      </c>
      <c r="H12" s="1120"/>
      <c r="I12" s="1120"/>
      <c r="J12" s="1121"/>
      <c r="K12" s="267" t="s">
        <v>481</v>
      </c>
      <c r="L12" s="268" t="s">
        <v>481</v>
      </c>
      <c r="M12" s="269">
        <v>834</v>
      </c>
      <c r="N12" s="270" t="s">
        <v>481</v>
      </c>
    </row>
    <row r="13" spans="1:16" ht="13.5" customHeight="1">
      <c r="A13" s="248"/>
      <c r="B13" s="244"/>
      <c r="C13" s="244"/>
      <c r="D13" s="244"/>
      <c r="E13" s="244"/>
      <c r="F13" s="244"/>
      <c r="G13" s="1119" t="s">
        <v>482</v>
      </c>
      <c r="H13" s="1120"/>
      <c r="I13" s="1120"/>
      <c r="J13" s="1121"/>
      <c r="K13" s="267" t="s">
        <v>481</v>
      </c>
      <c r="L13" s="268" t="s">
        <v>481</v>
      </c>
      <c r="M13" s="269" t="s">
        <v>481</v>
      </c>
      <c r="N13" s="270" t="s">
        <v>481</v>
      </c>
    </row>
    <row r="14" spans="1:16" ht="13.5" customHeight="1">
      <c r="A14" s="248"/>
      <c r="B14" s="244"/>
      <c r="C14" s="244"/>
      <c r="D14" s="244"/>
      <c r="E14" s="244"/>
      <c r="F14" s="244"/>
      <c r="G14" s="1119" t="s">
        <v>483</v>
      </c>
      <c r="H14" s="1120"/>
      <c r="I14" s="1120"/>
      <c r="J14" s="1121"/>
      <c r="K14" s="267">
        <v>108812</v>
      </c>
      <c r="L14" s="268">
        <v>1172</v>
      </c>
      <c r="M14" s="269">
        <v>2447</v>
      </c>
      <c r="N14" s="270">
        <v>-52.1</v>
      </c>
    </row>
    <row r="15" spans="1:16" ht="13.5" customHeight="1">
      <c r="A15" s="248"/>
      <c r="B15" s="244"/>
      <c r="C15" s="244"/>
      <c r="D15" s="244"/>
      <c r="E15" s="244"/>
      <c r="F15" s="244"/>
      <c r="G15" s="1119" t="s">
        <v>484</v>
      </c>
      <c r="H15" s="1120"/>
      <c r="I15" s="1120"/>
      <c r="J15" s="1121"/>
      <c r="K15" s="267">
        <v>157944</v>
      </c>
      <c r="L15" s="268">
        <v>1701</v>
      </c>
      <c r="M15" s="269">
        <v>1555</v>
      </c>
      <c r="N15" s="270">
        <v>9.4</v>
      </c>
    </row>
    <row r="16" spans="1:16">
      <c r="A16" s="248"/>
      <c r="B16" s="244"/>
      <c r="C16" s="244"/>
      <c r="D16" s="244"/>
      <c r="E16" s="244"/>
      <c r="F16" s="244"/>
      <c r="G16" s="1122" t="s">
        <v>485</v>
      </c>
      <c r="H16" s="1123"/>
      <c r="I16" s="1123"/>
      <c r="J16" s="1124"/>
      <c r="K16" s="268">
        <v>-402150</v>
      </c>
      <c r="L16" s="268">
        <v>-4332</v>
      </c>
      <c r="M16" s="269">
        <v>-6706</v>
      </c>
      <c r="N16" s="270">
        <v>-35.4</v>
      </c>
    </row>
    <row r="17" spans="1:16">
      <c r="A17" s="248"/>
      <c r="B17" s="244"/>
      <c r="C17" s="244"/>
      <c r="D17" s="244"/>
      <c r="E17" s="244"/>
      <c r="F17" s="244"/>
      <c r="G17" s="1122" t="s">
        <v>170</v>
      </c>
      <c r="H17" s="1123"/>
      <c r="I17" s="1123"/>
      <c r="J17" s="1124"/>
      <c r="K17" s="268">
        <v>7731850</v>
      </c>
      <c r="L17" s="268">
        <v>83285</v>
      </c>
      <c r="M17" s="269">
        <v>78436</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7.77</v>
      </c>
      <c r="L21" s="281">
        <v>7.54</v>
      </c>
      <c r="M21" s="282">
        <v>0.23</v>
      </c>
      <c r="N21" s="249"/>
      <c r="O21" s="283"/>
      <c r="P21" s="279"/>
    </row>
    <row r="22" spans="1:16" s="284" customFormat="1">
      <c r="A22" s="279"/>
      <c r="B22" s="249"/>
      <c r="C22" s="249"/>
      <c r="D22" s="249"/>
      <c r="E22" s="249"/>
      <c r="F22" s="249"/>
      <c r="G22" s="1114" t="s">
        <v>491</v>
      </c>
      <c r="H22" s="1115"/>
      <c r="I22" s="1115"/>
      <c r="J22" s="1116"/>
      <c r="K22" s="285">
        <v>97.8</v>
      </c>
      <c r="L22" s="286">
        <v>97.7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3825637</v>
      </c>
      <c r="L32" s="294">
        <v>41209</v>
      </c>
      <c r="M32" s="295">
        <v>44718</v>
      </c>
      <c r="N32" s="296">
        <v>-7.8</v>
      </c>
    </row>
    <row r="33" spans="1:16" ht="13.5" customHeight="1">
      <c r="A33" s="248"/>
      <c r="B33" s="244"/>
      <c r="C33" s="244"/>
      <c r="D33" s="244"/>
      <c r="E33" s="244"/>
      <c r="F33" s="244"/>
      <c r="G33" s="1130" t="s">
        <v>495</v>
      </c>
      <c r="H33" s="1131"/>
      <c r="I33" s="1131"/>
      <c r="J33" s="1132"/>
      <c r="K33" s="294" t="s">
        <v>481</v>
      </c>
      <c r="L33" s="294" t="s">
        <v>481</v>
      </c>
      <c r="M33" s="295" t="s">
        <v>481</v>
      </c>
      <c r="N33" s="296" t="s">
        <v>481</v>
      </c>
    </row>
    <row r="34" spans="1:16" ht="27" customHeight="1">
      <c r="A34" s="248"/>
      <c r="B34" s="244"/>
      <c r="C34" s="244"/>
      <c r="D34" s="244"/>
      <c r="E34" s="244"/>
      <c r="F34" s="244"/>
      <c r="G34" s="1130" t="s">
        <v>496</v>
      </c>
      <c r="H34" s="1131"/>
      <c r="I34" s="1131"/>
      <c r="J34" s="1132"/>
      <c r="K34" s="294" t="s">
        <v>481</v>
      </c>
      <c r="L34" s="294" t="s">
        <v>481</v>
      </c>
      <c r="M34" s="295">
        <v>82</v>
      </c>
      <c r="N34" s="296" t="s">
        <v>481</v>
      </c>
    </row>
    <row r="35" spans="1:16" ht="27" customHeight="1">
      <c r="A35" s="248"/>
      <c r="B35" s="244"/>
      <c r="C35" s="244"/>
      <c r="D35" s="244"/>
      <c r="E35" s="244"/>
      <c r="F35" s="244"/>
      <c r="G35" s="1130" t="s">
        <v>497</v>
      </c>
      <c r="H35" s="1131"/>
      <c r="I35" s="1131"/>
      <c r="J35" s="1132"/>
      <c r="K35" s="294">
        <v>1812678</v>
      </c>
      <c r="L35" s="294">
        <v>19526</v>
      </c>
      <c r="M35" s="295">
        <v>14132</v>
      </c>
      <c r="N35" s="296">
        <v>38.200000000000003</v>
      </c>
    </row>
    <row r="36" spans="1:16" ht="27" customHeight="1">
      <c r="A36" s="248"/>
      <c r="B36" s="244"/>
      <c r="C36" s="244"/>
      <c r="D36" s="244"/>
      <c r="E36" s="244"/>
      <c r="F36" s="244"/>
      <c r="G36" s="1130" t="s">
        <v>498</v>
      </c>
      <c r="H36" s="1131"/>
      <c r="I36" s="1131"/>
      <c r="J36" s="1132"/>
      <c r="K36" s="294">
        <v>606925</v>
      </c>
      <c r="L36" s="294">
        <v>6538</v>
      </c>
      <c r="M36" s="295">
        <v>2847</v>
      </c>
      <c r="N36" s="296">
        <v>129.6</v>
      </c>
    </row>
    <row r="37" spans="1:16" ht="13.5" customHeight="1">
      <c r="A37" s="248"/>
      <c r="B37" s="244"/>
      <c r="C37" s="244"/>
      <c r="D37" s="244"/>
      <c r="E37" s="244"/>
      <c r="F37" s="244"/>
      <c r="G37" s="1130" t="s">
        <v>499</v>
      </c>
      <c r="H37" s="1131"/>
      <c r="I37" s="1131"/>
      <c r="J37" s="1132"/>
      <c r="K37" s="294">
        <v>56376</v>
      </c>
      <c r="L37" s="294">
        <v>607</v>
      </c>
      <c r="M37" s="295">
        <v>1188</v>
      </c>
      <c r="N37" s="296">
        <v>-48.9</v>
      </c>
    </row>
    <row r="38" spans="1:16" ht="27" customHeight="1">
      <c r="A38" s="248"/>
      <c r="B38" s="244"/>
      <c r="C38" s="244"/>
      <c r="D38" s="244"/>
      <c r="E38" s="244"/>
      <c r="F38" s="244"/>
      <c r="G38" s="1133" t="s">
        <v>500</v>
      </c>
      <c r="H38" s="1134"/>
      <c r="I38" s="1134"/>
      <c r="J38" s="1135"/>
      <c r="K38" s="297">
        <v>24</v>
      </c>
      <c r="L38" s="297">
        <v>0</v>
      </c>
      <c r="M38" s="298">
        <v>2</v>
      </c>
      <c r="N38" s="299">
        <v>-100</v>
      </c>
      <c r="O38" s="293"/>
    </row>
    <row r="39" spans="1:16">
      <c r="A39" s="248"/>
      <c r="B39" s="244"/>
      <c r="C39" s="244"/>
      <c r="D39" s="244"/>
      <c r="E39" s="244"/>
      <c r="F39" s="244"/>
      <c r="G39" s="1133" t="s">
        <v>501</v>
      </c>
      <c r="H39" s="1134"/>
      <c r="I39" s="1134"/>
      <c r="J39" s="1135"/>
      <c r="K39" s="300">
        <v>-20680</v>
      </c>
      <c r="L39" s="300">
        <v>-223</v>
      </c>
      <c r="M39" s="301">
        <v>-4508</v>
      </c>
      <c r="N39" s="302">
        <v>-95.1</v>
      </c>
      <c r="O39" s="293"/>
    </row>
    <row r="40" spans="1:16" ht="27" customHeight="1">
      <c r="A40" s="248"/>
      <c r="B40" s="244"/>
      <c r="C40" s="244"/>
      <c r="D40" s="244"/>
      <c r="E40" s="244"/>
      <c r="F40" s="244"/>
      <c r="G40" s="1130" t="s">
        <v>502</v>
      </c>
      <c r="H40" s="1131"/>
      <c r="I40" s="1131"/>
      <c r="J40" s="1132"/>
      <c r="K40" s="300">
        <v>-4124896</v>
      </c>
      <c r="L40" s="300">
        <v>-44432</v>
      </c>
      <c r="M40" s="301">
        <v>-41714</v>
      </c>
      <c r="N40" s="302">
        <v>6.5</v>
      </c>
      <c r="O40" s="293"/>
    </row>
    <row r="41" spans="1:16">
      <c r="A41" s="248"/>
      <c r="B41" s="244"/>
      <c r="C41" s="244"/>
      <c r="D41" s="244"/>
      <c r="E41" s="244"/>
      <c r="F41" s="244"/>
      <c r="G41" s="1136" t="s">
        <v>281</v>
      </c>
      <c r="H41" s="1137"/>
      <c r="I41" s="1137"/>
      <c r="J41" s="1138"/>
      <c r="K41" s="294">
        <v>2156064</v>
      </c>
      <c r="L41" s="300">
        <v>23224</v>
      </c>
      <c r="M41" s="301">
        <v>16746</v>
      </c>
      <c r="N41" s="302">
        <v>38.700000000000003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2553467</v>
      </c>
      <c r="J51" s="320">
        <v>27778</v>
      </c>
      <c r="K51" s="321">
        <v>16.399999999999999</v>
      </c>
      <c r="L51" s="322">
        <v>66876</v>
      </c>
      <c r="M51" s="323">
        <v>-5.5</v>
      </c>
      <c r="N51" s="324">
        <v>21.9</v>
      </c>
    </row>
    <row r="52" spans="1:14">
      <c r="A52" s="248"/>
      <c r="B52" s="244"/>
      <c r="C52" s="244"/>
      <c r="D52" s="244"/>
      <c r="E52" s="244"/>
      <c r="F52" s="244"/>
      <c r="G52" s="325"/>
      <c r="H52" s="326" t="s">
        <v>513</v>
      </c>
      <c r="I52" s="327">
        <v>1227202</v>
      </c>
      <c r="J52" s="328">
        <v>13350</v>
      </c>
      <c r="K52" s="329">
        <v>-16.399999999999999</v>
      </c>
      <c r="L52" s="330">
        <v>36310</v>
      </c>
      <c r="M52" s="331">
        <v>-11.2</v>
      </c>
      <c r="N52" s="332">
        <v>-5.2</v>
      </c>
    </row>
    <row r="53" spans="1:14">
      <c r="A53" s="248"/>
      <c r="B53" s="244"/>
      <c r="C53" s="244"/>
      <c r="D53" s="244"/>
      <c r="E53" s="244"/>
      <c r="F53" s="244"/>
      <c r="G53" s="310" t="s">
        <v>514</v>
      </c>
      <c r="H53" s="311"/>
      <c r="I53" s="319">
        <v>2766502</v>
      </c>
      <c r="J53" s="320">
        <v>30212</v>
      </c>
      <c r="K53" s="321">
        <v>8.8000000000000007</v>
      </c>
      <c r="L53" s="322">
        <v>51704</v>
      </c>
      <c r="M53" s="323">
        <v>-22.7</v>
      </c>
      <c r="N53" s="324">
        <v>31.5</v>
      </c>
    </row>
    <row r="54" spans="1:14">
      <c r="A54" s="248"/>
      <c r="B54" s="244"/>
      <c r="C54" s="244"/>
      <c r="D54" s="244"/>
      <c r="E54" s="244"/>
      <c r="F54" s="244"/>
      <c r="G54" s="325"/>
      <c r="H54" s="326" t="s">
        <v>513</v>
      </c>
      <c r="I54" s="327">
        <v>2357721</v>
      </c>
      <c r="J54" s="328">
        <v>25748</v>
      </c>
      <c r="K54" s="329">
        <v>92.9</v>
      </c>
      <c r="L54" s="330">
        <v>26896</v>
      </c>
      <c r="M54" s="331">
        <v>-25.9</v>
      </c>
      <c r="N54" s="332">
        <v>118.8</v>
      </c>
    </row>
    <row r="55" spans="1:14">
      <c r="A55" s="248"/>
      <c r="B55" s="244"/>
      <c r="C55" s="244"/>
      <c r="D55" s="244"/>
      <c r="E55" s="244"/>
      <c r="F55" s="244"/>
      <c r="G55" s="310" t="s">
        <v>515</v>
      </c>
      <c r="H55" s="311"/>
      <c r="I55" s="319">
        <v>3562580</v>
      </c>
      <c r="J55" s="320">
        <v>38029</v>
      </c>
      <c r="K55" s="321">
        <v>25.9</v>
      </c>
      <c r="L55" s="322">
        <v>52678</v>
      </c>
      <c r="M55" s="323">
        <v>1.9</v>
      </c>
      <c r="N55" s="324">
        <v>24</v>
      </c>
    </row>
    <row r="56" spans="1:14">
      <c r="A56" s="248"/>
      <c r="B56" s="244"/>
      <c r="C56" s="244"/>
      <c r="D56" s="244"/>
      <c r="E56" s="244"/>
      <c r="F56" s="244"/>
      <c r="G56" s="325"/>
      <c r="H56" s="326" t="s">
        <v>513</v>
      </c>
      <c r="I56" s="327">
        <v>2466538</v>
      </c>
      <c r="J56" s="328">
        <v>26329</v>
      </c>
      <c r="K56" s="329">
        <v>2.2999999999999998</v>
      </c>
      <c r="L56" s="330">
        <v>30185</v>
      </c>
      <c r="M56" s="331">
        <v>12.2</v>
      </c>
      <c r="N56" s="332">
        <v>-9.9</v>
      </c>
    </row>
    <row r="57" spans="1:14">
      <c r="A57" s="248"/>
      <c r="B57" s="244"/>
      <c r="C57" s="244"/>
      <c r="D57" s="244"/>
      <c r="E57" s="244"/>
      <c r="F57" s="244"/>
      <c r="G57" s="310" t="s">
        <v>516</v>
      </c>
      <c r="H57" s="311"/>
      <c r="I57" s="319">
        <v>3725932</v>
      </c>
      <c r="J57" s="320">
        <v>39906</v>
      </c>
      <c r="K57" s="321">
        <v>4.9000000000000004</v>
      </c>
      <c r="L57" s="322">
        <v>69560</v>
      </c>
      <c r="M57" s="323">
        <v>32</v>
      </c>
      <c r="N57" s="324">
        <v>-27.1</v>
      </c>
    </row>
    <row r="58" spans="1:14">
      <c r="A58" s="248"/>
      <c r="B58" s="244"/>
      <c r="C58" s="244"/>
      <c r="D58" s="244"/>
      <c r="E58" s="244"/>
      <c r="F58" s="244"/>
      <c r="G58" s="325"/>
      <c r="H58" s="326" t="s">
        <v>513</v>
      </c>
      <c r="I58" s="327">
        <v>2244872</v>
      </c>
      <c r="J58" s="328">
        <v>24043</v>
      </c>
      <c r="K58" s="329">
        <v>-8.6999999999999993</v>
      </c>
      <c r="L58" s="330">
        <v>35305</v>
      </c>
      <c r="M58" s="331">
        <v>17</v>
      </c>
      <c r="N58" s="332">
        <v>-25.7</v>
      </c>
    </row>
    <row r="59" spans="1:14">
      <c r="A59" s="248"/>
      <c r="B59" s="244"/>
      <c r="C59" s="244"/>
      <c r="D59" s="244"/>
      <c r="E59" s="244"/>
      <c r="F59" s="244"/>
      <c r="G59" s="310" t="s">
        <v>517</v>
      </c>
      <c r="H59" s="311"/>
      <c r="I59" s="319">
        <v>3281241</v>
      </c>
      <c r="J59" s="320">
        <v>35344</v>
      </c>
      <c r="K59" s="321">
        <v>-11.4</v>
      </c>
      <c r="L59" s="322">
        <v>65988</v>
      </c>
      <c r="M59" s="323">
        <v>-5.0999999999999996</v>
      </c>
      <c r="N59" s="324">
        <v>-6.3</v>
      </c>
    </row>
    <row r="60" spans="1:14">
      <c r="A60" s="248"/>
      <c r="B60" s="244"/>
      <c r="C60" s="244"/>
      <c r="D60" s="244"/>
      <c r="E60" s="244"/>
      <c r="F60" s="244"/>
      <c r="G60" s="325"/>
      <c r="H60" s="326" t="s">
        <v>513</v>
      </c>
      <c r="I60" s="333">
        <v>1884648</v>
      </c>
      <c r="J60" s="328">
        <v>20301</v>
      </c>
      <c r="K60" s="329">
        <v>-15.6</v>
      </c>
      <c r="L60" s="330">
        <v>36473</v>
      </c>
      <c r="M60" s="331">
        <v>3.3</v>
      </c>
      <c r="N60" s="332">
        <v>-18.899999999999999</v>
      </c>
    </row>
    <row r="61" spans="1:14">
      <c r="A61" s="248"/>
      <c r="B61" s="244"/>
      <c r="C61" s="244"/>
      <c r="D61" s="244"/>
      <c r="E61" s="244"/>
      <c r="F61" s="244"/>
      <c r="G61" s="310" t="s">
        <v>518</v>
      </c>
      <c r="H61" s="334"/>
      <c r="I61" s="335">
        <v>3177944</v>
      </c>
      <c r="J61" s="336">
        <v>34254</v>
      </c>
      <c r="K61" s="337">
        <v>8.9</v>
      </c>
      <c r="L61" s="338">
        <v>61361</v>
      </c>
      <c r="M61" s="339">
        <v>0.1</v>
      </c>
      <c r="N61" s="324">
        <v>8.8000000000000007</v>
      </c>
    </row>
    <row r="62" spans="1:14">
      <c r="A62" s="248"/>
      <c r="B62" s="244"/>
      <c r="C62" s="244"/>
      <c r="D62" s="244"/>
      <c r="E62" s="244"/>
      <c r="F62" s="244"/>
      <c r="G62" s="325"/>
      <c r="H62" s="326" t="s">
        <v>513</v>
      </c>
      <c r="I62" s="327">
        <v>2036196</v>
      </c>
      <c r="J62" s="328">
        <v>21954</v>
      </c>
      <c r="K62" s="329">
        <v>10.9</v>
      </c>
      <c r="L62" s="330">
        <v>33034</v>
      </c>
      <c r="M62" s="331">
        <v>-0.9</v>
      </c>
      <c r="N62" s="332">
        <v>11.8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F48" sqref="F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9.64</v>
      </c>
      <c r="G47" s="12">
        <v>11.6</v>
      </c>
      <c r="H47" s="12">
        <v>11.93</v>
      </c>
      <c r="I47" s="12">
        <v>13.82</v>
      </c>
      <c r="J47" s="13">
        <v>12.4</v>
      </c>
    </row>
    <row r="48" spans="2:10" ht="57.75" customHeight="1">
      <c r="B48" s="14"/>
      <c r="C48" s="1141" t="s">
        <v>4</v>
      </c>
      <c r="D48" s="1141"/>
      <c r="E48" s="1142"/>
      <c r="F48" s="15">
        <v>2.39</v>
      </c>
      <c r="G48" s="16">
        <v>2.58</v>
      </c>
      <c r="H48" s="16">
        <v>2.91</v>
      </c>
      <c r="I48" s="16">
        <v>2.68</v>
      </c>
      <c r="J48" s="17">
        <v>3.07</v>
      </c>
    </row>
    <row r="49" spans="2:10" ht="57.75" customHeight="1" thickBot="1">
      <c r="B49" s="18"/>
      <c r="C49" s="1143" t="s">
        <v>5</v>
      </c>
      <c r="D49" s="1143"/>
      <c r="E49" s="1144"/>
      <c r="F49" s="19">
        <v>3.99</v>
      </c>
      <c r="G49" s="20">
        <v>3.67</v>
      </c>
      <c r="H49" s="20">
        <v>2.71</v>
      </c>
      <c r="I49" s="20">
        <v>3.4</v>
      </c>
      <c r="J49" s="21">
        <v>0.47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525</v>
      </c>
      <c r="D34" s="1151"/>
      <c r="E34" s="1152"/>
      <c r="F34" s="32">
        <v>8.84</v>
      </c>
      <c r="G34" s="33">
        <v>9.56</v>
      </c>
      <c r="H34" s="33">
        <v>10.119999999999999</v>
      </c>
      <c r="I34" s="33">
        <v>10.75</v>
      </c>
      <c r="J34" s="34">
        <v>11.96</v>
      </c>
      <c r="K34" s="22"/>
      <c r="L34" s="22"/>
      <c r="M34" s="22"/>
      <c r="N34" s="22"/>
      <c r="O34" s="22"/>
      <c r="P34" s="22"/>
    </row>
    <row r="35" spans="1:16" ht="39" customHeight="1">
      <c r="A35" s="22"/>
      <c r="B35" s="35"/>
      <c r="C35" s="1145" t="s">
        <v>526</v>
      </c>
      <c r="D35" s="1146"/>
      <c r="E35" s="1147"/>
      <c r="F35" s="36">
        <v>2.76</v>
      </c>
      <c r="G35" s="37">
        <v>2.69</v>
      </c>
      <c r="H35" s="37">
        <v>3.7</v>
      </c>
      <c r="I35" s="37">
        <v>3.92</v>
      </c>
      <c r="J35" s="38">
        <v>4</v>
      </c>
      <c r="K35" s="22"/>
      <c r="L35" s="22"/>
      <c r="M35" s="22"/>
      <c r="N35" s="22"/>
      <c r="O35" s="22"/>
      <c r="P35" s="22"/>
    </row>
    <row r="36" spans="1:16" ht="39" customHeight="1">
      <c r="A36" s="22"/>
      <c r="B36" s="35"/>
      <c r="C36" s="1145" t="s">
        <v>527</v>
      </c>
      <c r="D36" s="1146"/>
      <c r="E36" s="1147"/>
      <c r="F36" s="36">
        <v>2.37</v>
      </c>
      <c r="G36" s="37">
        <v>2.4500000000000002</v>
      </c>
      <c r="H36" s="37">
        <v>2.57</v>
      </c>
      <c r="I36" s="37">
        <v>2.56</v>
      </c>
      <c r="J36" s="38">
        <v>3.06</v>
      </c>
      <c r="K36" s="22"/>
      <c r="L36" s="22"/>
      <c r="M36" s="22"/>
      <c r="N36" s="22"/>
      <c r="O36" s="22"/>
      <c r="P36" s="22"/>
    </row>
    <row r="37" spans="1:16" ht="39" customHeight="1">
      <c r="A37" s="22"/>
      <c r="B37" s="35"/>
      <c r="C37" s="1145" t="s">
        <v>528</v>
      </c>
      <c r="D37" s="1146"/>
      <c r="E37" s="1147"/>
      <c r="F37" s="36">
        <v>2.65</v>
      </c>
      <c r="G37" s="37">
        <v>2.2000000000000002</v>
      </c>
      <c r="H37" s="37">
        <v>1.9</v>
      </c>
      <c r="I37" s="37">
        <v>1.88</v>
      </c>
      <c r="J37" s="38">
        <v>1.72</v>
      </c>
      <c r="K37" s="22"/>
      <c r="L37" s="22"/>
      <c r="M37" s="22"/>
      <c r="N37" s="22"/>
      <c r="O37" s="22"/>
      <c r="P37" s="22"/>
    </row>
    <row r="38" spans="1:16" ht="39" customHeight="1">
      <c r="A38" s="22"/>
      <c r="B38" s="35"/>
      <c r="C38" s="1145" t="s">
        <v>529</v>
      </c>
      <c r="D38" s="1146"/>
      <c r="E38" s="1147"/>
      <c r="F38" s="36" t="s">
        <v>481</v>
      </c>
      <c r="G38" s="37" t="s">
        <v>481</v>
      </c>
      <c r="H38" s="37">
        <v>0.18</v>
      </c>
      <c r="I38" s="37">
        <v>0.37</v>
      </c>
      <c r="J38" s="38">
        <v>0.53</v>
      </c>
      <c r="K38" s="22"/>
      <c r="L38" s="22"/>
      <c r="M38" s="22"/>
      <c r="N38" s="22"/>
      <c r="O38" s="22"/>
      <c r="P38" s="22"/>
    </row>
    <row r="39" spans="1:16" ht="39" customHeight="1">
      <c r="A39" s="22"/>
      <c r="B39" s="35"/>
      <c r="C39" s="1145" t="s">
        <v>530</v>
      </c>
      <c r="D39" s="1146"/>
      <c r="E39" s="1147"/>
      <c r="F39" s="36" t="s">
        <v>481</v>
      </c>
      <c r="G39" s="37" t="s">
        <v>481</v>
      </c>
      <c r="H39" s="37">
        <v>0.24</v>
      </c>
      <c r="I39" s="37">
        <v>0.34</v>
      </c>
      <c r="J39" s="38">
        <v>0.43</v>
      </c>
      <c r="K39" s="22"/>
      <c r="L39" s="22"/>
      <c r="M39" s="22"/>
      <c r="N39" s="22"/>
      <c r="O39" s="22"/>
      <c r="P39" s="22"/>
    </row>
    <row r="40" spans="1:16" ht="39" customHeight="1">
      <c r="A40" s="22"/>
      <c r="B40" s="35"/>
      <c r="C40" s="1145" t="s">
        <v>531</v>
      </c>
      <c r="D40" s="1146"/>
      <c r="E40" s="1147"/>
      <c r="F40" s="36">
        <v>0.1</v>
      </c>
      <c r="G40" s="37">
        <v>0.12</v>
      </c>
      <c r="H40" s="37">
        <v>0.13</v>
      </c>
      <c r="I40" s="37">
        <v>0.21</v>
      </c>
      <c r="J40" s="38">
        <v>0.12</v>
      </c>
      <c r="K40" s="22"/>
      <c r="L40" s="22"/>
      <c r="M40" s="22"/>
      <c r="N40" s="22"/>
      <c r="O40" s="22"/>
      <c r="P40" s="22"/>
    </row>
    <row r="41" spans="1:16" ht="39" customHeight="1">
      <c r="A41" s="22"/>
      <c r="B41" s="35"/>
      <c r="C41" s="1145" t="s">
        <v>532</v>
      </c>
      <c r="D41" s="1146"/>
      <c r="E41" s="1147"/>
      <c r="F41" s="36">
        <v>0.11</v>
      </c>
      <c r="G41" s="37">
        <v>0.05</v>
      </c>
      <c r="H41" s="37">
        <v>0.12</v>
      </c>
      <c r="I41" s="37">
        <v>0.05</v>
      </c>
      <c r="J41" s="38">
        <v>0.06</v>
      </c>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v>0.41</v>
      </c>
      <c r="G43" s="42">
        <v>1.18</v>
      </c>
      <c r="H43" s="42">
        <v>0.63</v>
      </c>
      <c r="I43" s="42">
        <v>0.66</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4"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4518</v>
      </c>
      <c r="L45" s="60">
        <v>4365</v>
      </c>
      <c r="M45" s="60">
        <v>4245</v>
      </c>
      <c r="N45" s="60">
        <v>3871</v>
      </c>
      <c r="O45" s="61">
        <v>3826</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1668</v>
      </c>
      <c r="L48" s="64">
        <v>1447</v>
      </c>
      <c r="M48" s="64">
        <v>1516</v>
      </c>
      <c r="N48" s="64">
        <v>1774</v>
      </c>
      <c r="O48" s="65">
        <v>1813</v>
      </c>
      <c r="P48" s="48"/>
      <c r="Q48" s="48"/>
      <c r="R48" s="48"/>
      <c r="S48" s="48"/>
      <c r="T48" s="48"/>
      <c r="U48" s="48"/>
    </row>
    <row r="49" spans="1:21" ht="30.75" customHeight="1">
      <c r="A49" s="48"/>
      <c r="B49" s="1163"/>
      <c r="C49" s="1164"/>
      <c r="D49" s="62"/>
      <c r="E49" s="1155" t="s">
        <v>16</v>
      </c>
      <c r="F49" s="1155"/>
      <c r="G49" s="1155"/>
      <c r="H49" s="1155"/>
      <c r="I49" s="1155"/>
      <c r="J49" s="1156"/>
      <c r="K49" s="63">
        <v>387</v>
      </c>
      <c r="L49" s="64">
        <v>344</v>
      </c>
      <c r="M49" s="64">
        <v>365</v>
      </c>
      <c r="N49" s="64">
        <v>411</v>
      </c>
      <c r="O49" s="65">
        <v>607</v>
      </c>
      <c r="P49" s="48"/>
      <c r="Q49" s="48"/>
      <c r="R49" s="48"/>
      <c r="S49" s="48"/>
      <c r="T49" s="48"/>
      <c r="U49" s="48"/>
    </row>
    <row r="50" spans="1:21" ht="30.75" customHeight="1">
      <c r="A50" s="48"/>
      <c r="B50" s="1163"/>
      <c r="C50" s="1164"/>
      <c r="D50" s="62"/>
      <c r="E50" s="1155" t="s">
        <v>17</v>
      </c>
      <c r="F50" s="1155"/>
      <c r="G50" s="1155"/>
      <c r="H50" s="1155"/>
      <c r="I50" s="1155"/>
      <c r="J50" s="1156"/>
      <c r="K50" s="63">
        <v>88</v>
      </c>
      <c r="L50" s="64">
        <v>75</v>
      </c>
      <c r="M50" s="64">
        <v>74</v>
      </c>
      <c r="N50" s="64">
        <v>60</v>
      </c>
      <c r="O50" s="65">
        <v>56</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481</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3649</v>
      </c>
      <c r="L52" s="64">
        <v>3630</v>
      </c>
      <c r="M52" s="64">
        <v>3738</v>
      </c>
      <c r="N52" s="64">
        <v>3889</v>
      </c>
      <c r="O52" s="65">
        <v>4146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3012</v>
      </c>
      <c r="L53" s="69">
        <v>2601</v>
      </c>
      <c r="M53" s="69">
        <v>2462</v>
      </c>
      <c r="N53" s="69">
        <v>2227</v>
      </c>
      <c r="O53" s="70">
        <v>2156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安岡　成悟</cp:lastModifiedBy>
  <cp:lastPrinted>2016-04-18T05:44:42Z</cp:lastPrinted>
  <dcterms:created xsi:type="dcterms:W3CDTF">2016-02-15T01:40:39Z</dcterms:created>
  <dcterms:modified xsi:type="dcterms:W3CDTF">2016-04-18T23:50:00Z</dcterms:modified>
</cp:coreProperties>
</file>