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83C57C04-7D4E-44F9-8893-CE9091A5AB6D}"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AU88" i="12"/>
  <c r="AP88" i="12"/>
  <c r="AF88" i="12"/>
  <c r="AU63" i="12" l="1"/>
  <c r="AP63" i="12"/>
  <c r="AP23" i="12" l="1"/>
  <c r="AA23"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U37" i="10"/>
  <c r="C37" i="10"/>
  <c r="BE36" i="10"/>
  <c r="C36" i="10"/>
  <c r="BE35" i="10"/>
  <c r="BE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W34" i="10"/>
  <c r="BW35" i="10" s="1"/>
  <c r="BW36" i="10" s="1"/>
  <c r="BW37" i="10" s="1"/>
  <c r="BW38" i="10" s="1"/>
  <c r="BW39" i="10" s="1"/>
  <c r="BW40" i="10" s="1"/>
  <c r="CO34" i="10" l="1"/>
  <c r="CO35" i="10" s="1"/>
  <c r="CO36" i="10" s="1"/>
  <c r="CO37" i="10" s="1"/>
  <c r="CO38" i="10" s="1"/>
  <c r="CO39" i="10" s="1"/>
  <c r="CO40" i="10" s="1"/>
  <c r="CO41" i="10" s="1"/>
</calcChain>
</file>

<file path=xl/sharedStrings.xml><?xml version="1.0" encoding="utf-8"?>
<sst xmlns="http://schemas.openxmlformats.org/spreadsheetml/2006/main" count="1110" uniqueCount="571">
  <si>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</si>
  <si>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</si>
  <si>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</si>
  <si>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</si>
  <si>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</si>
  <si>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</si>
  <si>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</si>
  <si>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</si>
  <si>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</si>
  <si>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</si>
  <si>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</si>
  <si>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</si>
  <si>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</si>
  <si>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</si>
  <si>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</si>
  <si>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</si>
  <si>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</si>
  <si>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</si>
  <si>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</si>
  <si>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</si>
  <si>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</si>
  <si>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</si>
  <si>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</si>
  <si>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</si>
  <si>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</si>
  <si>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</si>
  <si>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</si>
  <si>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</si>
  <si>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</si>
  <si>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</si>
  <si>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</si>
  <si>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</si>
  <si>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</si>
  <si>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</si>
  <si>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</si>
  <si>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</si>
  <si>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</si>
  <si>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</si>
  <si>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</si>
  <si>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</si>
  <si>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</si>
  <si>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</si>
  <si>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</si>
  <si>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</si>
  <si>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</si>
  <si>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</si>
  <si>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</si>
  <si>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</si>
  <si>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</si>
  <si>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</si>
  <si>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</si>
  <si>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</si>
  <si>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</si>
  <si>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</si>
  <si>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</si>
  <si>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</si>
  <si>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</si>
  <si>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</si>
  <si>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</si>
  <si>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</si>
  <si>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</si>
  <si>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</si>
  <si>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</si>
  <si>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</si>
  <si>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</si>
  <si>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</si>
  <si>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</si>
  <si>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</si>
  <si>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</si>
  <si>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</si>
  <si>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</si>
  <si>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</si>
  <si>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</si>
  <si>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</si>
  <si>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</si>
  <si>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</si>
  <si>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</si>
  <si>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</si>
  <si>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</si>
  <si>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</si>
  <si>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</si>
  <si>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</si>
  <si>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</si>
  <si>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</si>
  <si>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</si>
  <si>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</si>
  <si>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</si>
  <si>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</si>
  <si>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</si>
  <si>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</si>
  <si>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</si>
  <si>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</si>
  <si>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</si>
  <si>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</si>
  <si>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</si>
  <si>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</si>
  <si>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</si>
  <si>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</si>
  <si>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</si>
  <si>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</si>
  <si>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</si>
  <si>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</si>
  <si>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</si>
  <si>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</si>
  <si>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</si>
  <si>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</si>
  <si>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</si>
  <si>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</si>
  <si>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</si>
  <si>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</si>
  <si>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</si>
  <si>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</si>
  <si>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</si>
  <si>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</si>
  <si>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</si>
  <si>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</si>
  <si>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</si>
  <si>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</si>
  <si>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</si>
  <si>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</si>
  <si>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</si>
  <si>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</si>
  <si>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</si>
  <si>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</si>
  <si>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</si>
  <si>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</si>
  <si>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</si>
  <si>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</si>
  <si>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</si>
  <si>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</si>
  <si>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</si>
  <si>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</si>
  <si>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</si>
  <si>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</si>
  <si>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</si>
  <si>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</si>
  <si>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</si>
  <si>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</si>
  <si>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</si>
  <si>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</si>
  <si>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</si>
  <si>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</si>
  <si>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</si>
  <si>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</si>
  <si>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</si>
  <si>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</si>
  <si>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</si>
  <si>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</si>
  <si>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</si>
  <si>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</si>
  <si>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</si>
  <si>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</si>
  <si>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</si>
  <si>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</si>
  <si>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</si>
  <si>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</si>
  <si>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</si>
  <si>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</si>
  <si>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</si>
  <si>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</si>
  <si>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</si>
  <si>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</si>
  <si>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</si>
  <si>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</si>
  <si>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</si>
  <si>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</si>
  <si>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</si>
  <si>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</si>
  <si>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</si>
  <si>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</si>
  <si>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</si>
  <si>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</si>
  <si>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</si>
  <si>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</si>
  <si>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</si>
  <si>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</si>
  <si>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</si>
  <si>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</si>
  <si>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</si>
  <si>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</si>
  <si>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</si>
  <si>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</si>
  <si>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</si>
  <si>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</si>
  <si>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</si>
  <si>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</si>
  <si>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</si>
  <si>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</si>
  <si>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</si>
  <si>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</si>
  <si>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</si>
  <si>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</si>
  <si>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</si>
  <si>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</si>
  <si>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</si>
  <si>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</si>
  <si>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</si>
  <si>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</si>
  <si>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</si>
  <si>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</si>
  <si>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</si>
  <si>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</si>
  <si>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</si>
  <si>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滋賀県甲賀市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</si>
  <si>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</si>
  <si>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</si>
  <si>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</si>
  <si>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</si>
  <si>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</si>
  <si>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</si>
  <si>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</si>
  <si>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</si>
  <si>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</si>
  <si>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</si>
  <si>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</si>
  <si>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</si>
  <si>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</si>
  <si>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</si>
  <si>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</si>
  <si>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</si>
  <si>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</si>
  <si>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</si>
  <si>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</si>
  <si>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</si>
  <si>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</si>
  <si>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</si>
  <si>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</si>
  <si>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</si>
  <si>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</si>
  <si>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</si>
  <si>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</si>
  <si>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</si>
  <si>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</si>
  <si>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</si>
  <si>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</si>
  <si>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</si>
  <si>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</si>
  <si>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</si>
  <si>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</si>
  <si>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</si>
  <si>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</si>
  <si>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</si>
  <si>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</si>
  <si>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</si>
  <si>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</si>
  <si>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</si>
  <si>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</si>
  <si>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</si>
  <si>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</si>
  <si>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</si>
  <si>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</si>
  <si>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</si>
  <si>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</si>
  <si>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</si>
  <si>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</si>
  <si>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</si>
  <si>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</si>
  <si>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</si>
  <si>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</si>
  <si>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</si>
  <si>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</si>
  <si>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</si>
  <si>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</si>
  <si>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</si>
  <si>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</si>
  <si>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</si>
  <si>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</si>
  <si>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</si>
  <si>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</si>
  <si>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</si>
  <si>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</si>
  <si>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</si>
  <si>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</si>
  <si>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</si>
  <si>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</si>
  <si>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</si>
  <si>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</si>
  <si>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</si>
  <si>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</si>
  <si>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</si>
  <si>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</si>
  <si>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</si>
  <si>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</si>
  <si>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</si>
  <si>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</si>
  <si>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</si>
  <si>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</si>
  <si>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</si>
  <si>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</si>
  <si>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</si>
  <si>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</si>
  <si>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</si>
  <si>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</si>
  <si>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</si>
  <si>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</si>
  <si>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</si>
  <si>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</si>
  <si>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</si>
  <si>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</si>
  <si>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</si>
  <si>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</si>
  <si>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</si>
  <si>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</si>
  <si>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</si>
  <si>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</si>
  <si>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</si>
  <si>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</si>
  <si>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</si>
  <si>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</si>
  <si>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</si>
  <si>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</si>
  <si>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</si>
  <si>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</si>
  <si>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</si>
  <si>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</si>
  <si>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</si>
  <si>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</si>
  <si>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</si>
  <si>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</si>
  <si>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</si>
  <si>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</si>
  <si>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</si>
  <si>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</si>
  <si>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</si>
  <si>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</si>
  <si>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</si>
  <si>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</si>
  <si>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</si>
  <si>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</si>
  <si>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</si>
  <si>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</si>
  <si>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</si>
  <si>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</si>
  <si>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</si>
  <si>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</si>
  <si>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</si>
  <si>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</si>
  <si>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</si>
  <si>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</si>
  <si>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</si>
  <si>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</si>
  <si>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</si>
  <si>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</si>
  <si>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</si>
  <si>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</si>
  <si>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</si>
  <si>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</si>
  <si>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</si>
  <si>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</si>
  <si>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</si>
  <si>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</si>
  <si>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</si>
  <si>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</si>
  <si>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滋賀県甲賀市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</si>
  <si>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</si>
  <si>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</si>
  <si>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</si>
  <si>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</si>
  <si>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</si>
  <si>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</si>
  <si>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</si>
  <si>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</si>
  <si>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</si>
  <si>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</si>
  <si>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</si>
  <si>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</si>
  <si>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</si>
  <si>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</si>
  <si>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</si>
  <si>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</si>
  <si>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</si>
  <si>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</si>
  <si>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</si>
  <si>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</si>
  <si>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野洲川基幹水利施設管理事業特別会計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</si>
  <si>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</si>
  <si>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</si>
  <si>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</si>
  <si>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</si>
  <si>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</si>
  <si>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</si>
  <si>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</si>
  <si>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</si>
  <si>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</si>
  <si>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</si>
  <si>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</si>
  <si>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</si>
  <si>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</si>
  <si>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</si>
  <si>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</si>
  <si>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</si>
  <si>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</si>
  <si>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法適用企業</t>
    <phoneticPr fontId="5"/>
  </si>
  <si>
    <t>水道事業会計</t>
    <phoneticPr fontId="5"/>
  </si>
  <si>
    <t>診療所事業会計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</si>
  <si>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</si>
  <si>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</si>
  <si>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</si>
  <si>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</si>
  <si>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</si>
  <si>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</si>
  <si>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</si>
  <si>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</si>
  <si>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</si>
  <si>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</si>
  <si>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</si>
  <si>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</si>
  <si>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</si>
  <si>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</si>
  <si>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</si>
  <si>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</si>
  <si>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</si>
  <si>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</si>
  <si>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</si>
  <si>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</si>
  <si>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</si>
  <si>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</si>
  <si>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</si>
  <si>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</si>
  <si>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</si>
  <si>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</si>
  <si>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</si>
  <si>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</si>
  <si>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</si>
  <si>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</si>
  <si>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</si>
  <si>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</si>
  <si>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</si>
  <si>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</si>
  <si>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</si>
  <si>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</si>
  <si>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</si>
  <si>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</si>
  <si>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</si>
  <si>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</si>
  <si>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</si>
  <si>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</si>
  <si>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</si>
  <si>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</si>
  <si>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</si>
  <si>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</si>
  <si>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</si>
  <si>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</si>
  <si>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</si>
  <si>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</si>
  <si>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</si>
  <si>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</si>
  <si>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</si>
  <si>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</si>
  <si>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</si>
  <si>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</si>
  <si>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</si>
  <si>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</si>
  <si>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</si>
  <si>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</si>
  <si>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</si>
  <si>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</si>
  <si>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</si>
  <si>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</si>
  <si>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</si>
  <si>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</si>
  <si>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</si>
  <si>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</si>
  <si>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</si>
  <si>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</si>
  <si>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</si>
  <si>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</si>
  <si>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</si>
  <si>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</si>
  <si>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</si>
  <si>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</si>
  <si>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</si>
  <si>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</si>
  <si>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</si>
  <si>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</si>
  <si>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</si>
  <si>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</si>
  <si>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</si>
  <si>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</si>
  <si>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</si>
  <si>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</si>
  <si>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</si>
  <si>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</si>
  <si>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</si>
  <si>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</si>
  <si>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</si>
  <si>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</si>
  <si>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</si>
  <si>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</si>
  <si>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</si>
  <si>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</si>
  <si>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</si>
  <si>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</si>
  <si>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</si>
  <si>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</si>
  <si>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</si>
  <si>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</si>
  <si>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</si>
  <si>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</si>
  <si>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</si>
  <si>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</si>
  <si>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</si>
  <si>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</si>
  <si>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</si>
  <si>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</si>
  <si>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</si>
  <si>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</si>
  <si>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</si>
  <si>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</si>
  <si>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</si>
  <si>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</si>
  <si>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</si>
  <si>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</si>
  <si>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</si>
  <si>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</si>
  <si>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</si>
  <si>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</si>
  <si>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</si>
  <si>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</si>
  <si>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</si>
  <si>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</si>
  <si>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</si>
  <si>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</si>
  <si>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</si>
  <si>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</si>
  <si>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</si>
  <si>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</si>
  <si>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</si>
  <si>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</si>
  <si>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</si>
  <si>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</si>
  <si>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4.02</t>
  </si>
  <si>
    <t>水道事業会計</t>
  </si>
  <si>
    <t>一般会計</t>
  </si>
  <si>
    <t>病院事業会計</t>
  </si>
  <si>
    <t>下水道事業会計</t>
  </si>
  <si>
    <t>診療所事業会計</t>
  </si>
  <si>
    <t>介護保険特別会計</t>
  </si>
  <si>
    <t>後期高齢者医療特別会計</t>
  </si>
  <si>
    <t>国民健康保険特別会計</t>
  </si>
  <si>
    <t>その他会計（赤字）</t>
  </si>
  <si>
    <t>▲ 0.00</t>
  </si>
  <si>
    <t>その他会計（黒字）</t>
  </si>
  <si>
    <t>R02</t>
    <phoneticPr fontId="5"/>
  </si>
  <si>
    <t>R03</t>
    <phoneticPr fontId="5"/>
  </si>
  <si>
    <t>R04</t>
    <phoneticPr fontId="5"/>
  </si>
  <si>
    <t>R05</t>
    <phoneticPr fontId="5"/>
  </si>
  <si>
    <t>R06</t>
    <phoneticPr fontId="5"/>
  </si>
  <si>
    <t>公共施設等整備基金</t>
    <phoneticPr fontId="2"/>
  </si>
  <si>
    <t>住みよさと活気あふれるまちづくり基金</t>
    <phoneticPr fontId="2"/>
  </si>
  <si>
    <t>教育振興基金</t>
    <phoneticPr fontId="2"/>
  </si>
  <si>
    <t>あい甲賀ふるさと応援基金</t>
    <phoneticPr fontId="2"/>
  </si>
  <si>
    <t>鉄道施設基金</t>
    <phoneticPr fontId="2"/>
  </si>
  <si>
    <t>甲賀広域行政組合</t>
    <rPh sb="0" eb="2">
      <t>コウカ</t>
    </rPh>
    <rPh sb="2" eb="4">
      <t>コウイキ</t>
    </rPh>
    <rPh sb="4" eb="6">
      <t>ギョウセイ</t>
    </rPh>
    <rPh sb="6" eb="8">
      <t>クミアイ</t>
    </rPh>
    <phoneticPr fontId="2"/>
  </si>
  <si>
    <t>公立甲賀病院組合（一般会計）</t>
    <rPh sb="0" eb="4">
      <t>コウリツコウカ</t>
    </rPh>
    <rPh sb="4" eb="6">
      <t>ビョウイン</t>
    </rPh>
    <rPh sb="6" eb="8">
      <t>クミアイ</t>
    </rPh>
    <rPh sb="9" eb="11">
      <t>イッパン</t>
    </rPh>
    <rPh sb="11" eb="13">
      <t>カイケイ</t>
    </rPh>
    <phoneticPr fontId="2"/>
  </si>
  <si>
    <t>滋賀県市町村職員研修センター</t>
    <rPh sb="0" eb="3">
      <t>シガケン</t>
    </rPh>
    <rPh sb="3" eb="6">
      <t>シチョウソン</t>
    </rPh>
    <rPh sb="6" eb="8">
      <t>ショクイン</t>
    </rPh>
    <rPh sb="8" eb="10">
      <t>ケンシュウ</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</si>
  <si>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</si>
  <si>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</si>
  <si>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</si>
  <si>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</si>
  <si>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信楽高原鐵道㈱</t>
    <rPh sb="0" eb="4">
      <t>シガラキコウゲン</t>
    </rPh>
    <rPh sb="4" eb="6">
      <t>テツドウ</t>
    </rPh>
    <phoneticPr fontId="2"/>
  </si>
  <si>
    <t>㈱道の駅あいの土山</t>
    <rPh sb="1" eb="2">
      <t>ミチ</t>
    </rPh>
    <rPh sb="3" eb="4">
      <t>エキ</t>
    </rPh>
    <rPh sb="7" eb="9">
      <t>ツチヤマ</t>
    </rPh>
    <phoneticPr fontId="2"/>
  </si>
  <si>
    <t>㈱土山町緑のふるさと振興会</t>
    <rPh sb="1" eb="4">
      <t>ツチヤマチョウ</t>
    </rPh>
    <rPh sb="4" eb="5">
      <t>ミドリ</t>
    </rPh>
    <rPh sb="10" eb="12">
      <t>シンコウ</t>
    </rPh>
    <rPh sb="12" eb="13">
      <t>カイ</t>
    </rPh>
    <phoneticPr fontId="2"/>
  </si>
  <si>
    <t>(有)グリーンサポートこうか</t>
    <rPh sb="1" eb="2">
      <t>アリ</t>
    </rPh>
    <phoneticPr fontId="2"/>
  </si>
  <si>
    <t>(財)あいの土山文化体育振興会</t>
    <rPh sb="1" eb="2">
      <t>ザイ</t>
    </rPh>
    <rPh sb="6" eb="8">
      <t>ツチヤマ</t>
    </rPh>
    <rPh sb="8" eb="10">
      <t>ブンカ</t>
    </rPh>
    <rPh sb="10" eb="12">
      <t>タイイク</t>
    </rPh>
    <rPh sb="12" eb="14">
      <t>シンコウ</t>
    </rPh>
    <rPh sb="14" eb="15">
      <t>カイ</t>
    </rPh>
    <phoneticPr fontId="2"/>
  </si>
  <si>
    <t>(財)甲賀創健文化振興事業団</t>
    <rPh sb="1" eb="2">
      <t>ザイ</t>
    </rPh>
    <rPh sb="3" eb="5">
      <t>コウカ</t>
    </rPh>
    <rPh sb="5" eb="6">
      <t>キズ</t>
    </rPh>
    <rPh sb="6" eb="7">
      <t>ケン</t>
    </rPh>
    <rPh sb="7" eb="9">
      <t>ブンカ</t>
    </rPh>
    <rPh sb="9" eb="11">
      <t>シンコウ</t>
    </rPh>
    <rPh sb="11" eb="14">
      <t>ジギョウダン</t>
    </rPh>
    <phoneticPr fontId="2"/>
  </si>
  <si>
    <t>㈱あいコムこうか</t>
  </si>
  <si>
    <t>公立甲賀病院組合（一般会計）</t>
  </si>
  <si>
    <t>-</t>
    <phoneticPr fontId="3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</si>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</sst>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EC40-41F1-82B5-075CE8A807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63811</c:v>
                </c:pt>
                <c:pt idx="1">
                  <c:v>50338</c:v>
                </c:pt>
                <c:pt idx="2">
                  <c:v>44777</c:v>
                </c:pt>
                <c:pt idx="3">
                  <c:v>58634</c:v>
                </c:pt>
                <c:pt idx="4">
                  <c:v>100888</c:v>
                </c:pt>
              </c:numCache>
            </c:numRef>
          </c:val>
          <c:smooth val="0"/>
          <c:extLst>
            <c:ext xmlns:c16="http://schemas.microsoft.com/office/drawing/2014/chart" uri="{C3380CC4-5D6E-409C-BE32-E72D297353CC}">
              <c16:uniqueId val="{00000001-EC40-41F1-82B5-075CE8A807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6.37</c:v>
                </c:pt>
                <c:pt idx="1">
                  <c:v>9.33</c:v>
                </c:pt>
                <c:pt idx="2">
                  <c:v>9.3800000000000008</c:v>
                </c:pt>
                <c:pt idx="3">
                  <c:v>7.87</c:v>
                </c:pt>
                <c:pt idx="4">
                  <c:v>5.89</c:v>
                </c:pt>
              </c:numCache>
            </c:numRef>
          </c:val>
          <c:extLst>
            <c:ext xmlns:c16="http://schemas.microsoft.com/office/drawing/2014/chart" uri="{C3380CC4-5D6E-409C-BE32-E72D297353CC}">
              <c16:uniqueId val="{00000000-2463-4301-91CF-126048F3E7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11.24</c:v>
                </c:pt>
                <c:pt idx="1">
                  <c:v>13.52</c:v>
                </c:pt>
                <c:pt idx="2">
                  <c:v>14.92</c:v>
                </c:pt>
                <c:pt idx="3">
                  <c:v>16.350000000000001</c:v>
                </c:pt>
                <c:pt idx="4">
                  <c:v>13.91</c:v>
                </c:pt>
              </c:numCache>
            </c:numRef>
          </c:val>
          <c:extLst>
            <c:ext xmlns:c16="http://schemas.microsoft.com/office/drawing/2014/chart" uri="{C3380CC4-5D6E-409C-BE32-E72D297353CC}">
              <c16:uniqueId val="{00000001-2463-4301-91CF-126048F3E7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5.86</c:v>
                </c:pt>
                <c:pt idx="2">
                  <c:v>0.83</c:v>
                </c:pt>
                <c:pt idx="3">
                  <c:v>0.03</c:v>
                </c:pt>
                <c:pt idx="4">
                  <c:v>-4.0199999999999996</c:v>
                </c:pt>
              </c:numCache>
            </c:numRef>
          </c:val>
          <c:smooth val="0"/>
          <c:extLst>
            <c:ext xmlns:c16="http://schemas.microsoft.com/office/drawing/2014/chart" uri="{C3380CC4-5D6E-409C-BE32-E72D297353CC}">
              <c16:uniqueId val="{00000002-2463-4301-91CF-126048F3E7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0.79</c:v>
                </c:pt>
                <c:pt idx="2">
                  <c:v>#N/A</c:v>
                </c:pt>
                <c:pt idx="3">
                  <c:v>0.47</c:v>
                </c:pt>
                <c:pt idx="4">
                  <c:v>#N/A</c:v>
                </c:pt>
                <c:pt idx="5">
                  <c:v>0.31</c:v>
                </c:pt>
                <c:pt idx="6">
                  <c:v>#N/A</c:v>
                </c:pt>
                <c:pt idx="7">
                  <c:v>0</c:v>
                </c:pt>
                <c:pt idx="8">
                  <c:v>#N/A</c:v>
                </c:pt>
                <c:pt idx="9">
                  <c:v>0</c:v>
                </c:pt>
              </c:numCache>
            </c:numRef>
          </c:val>
          <c:extLst>
            <c:ext xmlns:c16="http://schemas.microsoft.com/office/drawing/2014/chart" uri="{C3380CC4-5D6E-409C-BE32-E72D297353CC}">
              <c16:uniqueId val="{00000000-2F50-4CC1-B29B-1BA2626069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2F50-4CC1-B29B-1BA262606918}"/>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0.25</c:v>
                </c:pt>
                <c:pt idx="2">
                  <c:v>#N/A</c:v>
                </c:pt>
                <c:pt idx="3">
                  <c:v>0.38</c:v>
                </c:pt>
                <c:pt idx="4">
                  <c:v>#N/A</c:v>
                </c:pt>
                <c:pt idx="5">
                  <c:v>0.04</c:v>
                </c:pt>
                <c:pt idx="6">
                  <c:v>#N/A</c:v>
                </c:pt>
                <c:pt idx="7">
                  <c:v>0.21</c:v>
                </c:pt>
                <c:pt idx="8">
                  <c:v>#N/A</c:v>
                </c:pt>
                <c:pt idx="9">
                  <c:v>0.06</c:v>
                </c:pt>
              </c:numCache>
            </c:numRef>
          </c:val>
          <c:extLst>
            <c:ext xmlns:c16="http://schemas.microsoft.com/office/drawing/2014/chart" uri="{C3380CC4-5D6E-409C-BE32-E72D297353CC}">
              <c16:uniqueId val="{00000002-2F50-4CC1-B29B-1BA26260691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0.08</c:v>
                </c:pt>
                <c:pt idx="4">
                  <c:v>#N/A</c:v>
                </c:pt>
                <c:pt idx="5">
                  <c:v>0.08</c:v>
                </c:pt>
                <c:pt idx="6">
                  <c:v>#N/A</c:v>
                </c:pt>
                <c:pt idx="7">
                  <c:v>0.18</c:v>
                </c:pt>
                <c:pt idx="8">
                  <c:v>#N/A</c:v>
                </c:pt>
                <c:pt idx="9">
                  <c:v>0.18</c:v>
                </c:pt>
              </c:numCache>
            </c:numRef>
          </c:val>
          <c:extLst>
            <c:ext xmlns:c16="http://schemas.microsoft.com/office/drawing/2014/chart" uri="{C3380CC4-5D6E-409C-BE32-E72D297353CC}">
              <c16:uniqueId val="{00000003-2F50-4CC1-B29B-1BA26260691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1.34</c:v>
                </c:pt>
                <c:pt idx="2">
                  <c:v>#N/A</c:v>
                </c:pt>
                <c:pt idx="3">
                  <c:v>1.38</c:v>
                </c:pt>
                <c:pt idx="4">
                  <c:v>#N/A</c:v>
                </c:pt>
                <c:pt idx="5">
                  <c:v>1.38</c:v>
                </c:pt>
                <c:pt idx="6">
                  <c:v>#N/A</c:v>
                </c:pt>
                <c:pt idx="7">
                  <c:v>0.82</c:v>
                </c:pt>
                <c:pt idx="8">
                  <c:v>#N/A</c:v>
                </c:pt>
                <c:pt idx="9">
                  <c:v>0.51</c:v>
                </c:pt>
              </c:numCache>
            </c:numRef>
          </c:val>
          <c:extLst>
            <c:ext xmlns:c16="http://schemas.microsoft.com/office/drawing/2014/chart" uri="{C3380CC4-5D6E-409C-BE32-E72D297353CC}">
              <c16:uniqueId val="{00000004-2F50-4CC1-B29B-1BA262606918}"/>
            </c:ext>
          </c:extLst>
        </c:ser>
        <c:ser>
          <c:idx val="5"/>
          <c:order val="5"/>
          <c:tx>
            <c:strRef>
              <c:f>データシート!$A$32</c:f>
              <c:strCache>
                <c:ptCount val="1"/>
                <c:pt idx="0">
                  <c:v>診療所事業会計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0.43</c:v>
                </c:pt>
                <c:pt idx="4">
                  <c:v>#N/A</c:v>
                </c:pt>
                <c:pt idx="5">
                  <c:v>0.57999999999999996</c:v>
                </c:pt>
                <c:pt idx="6">
                  <c:v>#N/A</c:v>
                </c:pt>
                <c:pt idx="7">
                  <c:v>1.39</c:v>
                </c:pt>
                <c:pt idx="8">
                  <c:v>#N/A</c:v>
                </c:pt>
                <c:pt idx="9">
                  <c:v>1.36</c:v>
                </c:pt>
              </c:numCache>
            </c:numRef>
          </c:val>
          <c:extLst>
            <c:ext xmlns:c16="http://schemas.microsoft.com/office/drawing/2014/chart" uri="{C3380CC4-5D6E-409C-BE32-E72D297353CC}">
              <c16:uniqueId val="{00000005-2F50-4CC1-B29B-1BA26260691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2.27</c:v>
                </c:pt>
                <c:pt idx="2">
                  <c:v>#N/A</c:v>
                </c:pt>
                <c:pt idx="3">
                  <c:v>2.33</c:v>
                </c:pt>
                <c:pt idx="4">
                  <c:v>#N/A</c:v>
                </c:pt>
                <c:pt idx="5">
                  <c:v>2.4</c:v>
                </c:pt>
                <c:pt idx="6">
                  <c:v>#N/A</c:v>
                </c:pt>
                <c:pt idx="7">
                  <c:v>2.84</c:v>
                </c:pt>
                <c:pt idx="8">
                  <c:v>#N/A</c:v>
                </c:pt>
                <c:pt idx="9">
                  <c:v>2.66</c:v>
                </c:pt>
              </c:numCache>
            </c:numRef>
          </c:val>
          <c:extLst>
            <c:ext xmlns:c16="http://schemas.microsoft.com/office/drawing/2014/chart" uri="{C3380CC4-5D6E-409C-BE32-E72D297353CC}">
              <c16:uniqueId val="{00000006-2F50-4CC1-B29B-1BA26260691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1.19</c:v>
                </c:pt>
                <c:pt idx="4">
                  <c:v>#N/A</c:v>
                </c:pt>
                <c:pt idx="5">
                  <c:v>3.25</c:v>
                </c:pt>
                <c:pt idx="6">
                  <c:v>#N/A</c:v>
                </c:pt>
                <c:pt idx="7">
                  <c:v>3.35</c:v>
                </c:pt>
                <c:pt idx="8">
                  <c:v>#N/A</c:v>
                </c:pt>
                <c:pt idx="9">
                  <c:v>2.84</c:v>
                </c:pt>
              </c:numCache>
            </c:numRef>
          </c:val>
          <c:extLst>
            <c:ext xmlns:c16="http://schemas.microsoft.com/office/drawing/2014/chart" uri="{C3380CC4-5D6E-409C-BE32-E72D297353CC}">
              <c16:uniqueId val="{00000007-2F50-4CC1-B29B-1BA2626069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6.37</c:v>
                </c:pt>
                <c:pt idx="2">
                  <c:v>#N/A</c:v>
                </c:pt>
                <c:pt idx="3">
                  <c:v>9.33</c:v>
                </c:pt>
                <c:pt idx="4">
                  <c:v>#N/A</c:v>
                </c:pt>
                <c:pt idx="5">
                  <c:v>9.3699999999999992</c:v>
                </c:pt>
                <c:pt idx="6">
                  <c:v>#N/A</c:v>
                </c:pt>
                <c:pt idx="7">
                  <c:v>7.87</c:v>
                </c:pt>
                <c:pt idx="8">
                  <c:v>#N/A</c:v>
                </c:pt>
                <c:pt idx="9">
                  <c:v>5.89</c:v>
                </c:pt>
              </c:numCache>
            </c:numRef>
          </c:val>
          <c:extLst>
            <c:ext xmlns:c16="http://schemas.microsoft.com/office/drawing/2014/chart" uri="{C3380CC4-5D6E-409C-BE32-E72D297353CC}">
              <c16:uniqueId val="{00000008-2F50-4CC1-B29B-1BA2626069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17.04</c:v>
                </c:pt>
                <c:pt idx="2">
                  <c:v>#N/A</c:v>
                </c:pt>
                <c:pt idx="3">
                  <c:v>18.010000000000002</c:v>
                </c:pt>
                <c:pt idx="4">
                  <c:v>#N/A</c:v>
                </c:pt>
                <c:pt idx="5">
                  <c:v>19.190000000000001</c:v>
                </c:pt>
                <c:pt idx="6">
                  <c:v>#N/A</c:v>
                </c:pt>
                <c:pt idx="7">
                  <c:v>20.29</c:v>
                </c:pt>
                <c:pt idx="8">
                  <c:v>#N/A</c:v>
                </c:pt>
                <c:pt idx="9">
                  <c:v>19.95</c:v>
                </c:pt>
              </c:numCache>
            </c:numRef>
          </c:val>
          <c:extLst>
            <c:ext xmlns:c16="http://schemas.microsoft.com/office/drawing/2014/chart" uri="{C3380CC4-5D6E-409C-BE32-E72D297353CC}">
              <c16:uniqueId val="{00000009-2F50-4CC1-B29B-1BA2626069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4442</c:v>
                </c:pt>
                <c:pt idx="5">
                  <c:v>4485</c:v>
                </c:pt>
                <c:pt idx="8">
                  <c:v>4552</c:v>
                </c:pt>
                <c:pt idx="11">
                  <c:v>4340</c:v>
                </c:pt>
                <c:pt idx="14">
                  <c:v>4227</c:v>
                </c:pt>
              </c:numCache>
            </c:numRef>
          </c:val>
          <c:extLst>
            <c:ext xmlns:c16="http://schemas.microsoft.com/office/drawing/2014/chart" uri="{C3380CC4-5D6E-409C-BE32-E72D297353CC}">
              <c16:uniqueId val="{00000000-1134-4F0C-923B-75D96CB496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1134-4F0C-923B-75D96CB496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7</c:v>
                </c:pt>
                <c:pt idx="9">
                  <c:v>0</c:v>
                </c:pt>
                <c:pt idx="12">
                  <c:v>0</c:v>
                </c:pt>
              </c:numCache>
            </c:numRef>
          </c:val>
          <c:extLst>
            <c:ext xmlns:c16="http://schemas.microsoft.com/office/drawing/2014/chart" uri="{C3380CC4-5D6E-409C-BE32-E72D297353CC}">
              <c16:uniqueId val="{00000002-1134-4F0C-923B-75D96CB496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472</c:v>
                </c:pt>
                <c:pt idx="3">
                  <c:v>397</c:v>
                </c:pt>
                <c:pt idx="6">
                  <c:v>291</c:v>
                </c:pt>
                <c:pt idx="9">
                  <c:v>281</c:v>
                </c:pt>
                <c:pt idx="12">
                  <c:v>240</c:v>
                </c:pt>
              </c:numCache>
            </c:numRef>
          </c:val>
          <c:extLst>
            <c:ext xmlns:c16="http://schemas.microsoft.com/office/drawing/2014/chart" uri="{C3380CC4-5D6E-409C-BE32-E72D297353CC}">
              <c16:uniqueId val="{00000003-1134-4F0C-923B-75D96CB496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1344</c:v>
                </c:pt>
                <c:pt idx="3">
                  <c:v>1279</c:v>
                </c:pt>
                <c:pt idx="6">
                  <c:v>1004</c:v>
                </c:pt>
                <c:pt idx="9">
                  <c:v>1004</c:v>
                </c:pt>
                <c:pt idx="12">
                  <c:v>957</c:v>
                </c:pt>
              </c:numCache>
            </c:numRef>
          </c:val>
          <c:extLst>
            <c:ext xmlns:c16="http://schemas.microsoft.com/office/drawing/2014/chart" uri="{C3380CC4-5D6E-409C-BE32-E72D297353CC}">
              <c16:uniqueId val="{00000004-1134-4F0C-923B-75D96CB496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34-4F0C-923B-75D96CB496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34-4F0C-923B-75D96CB496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4029</c:v>
                </c:pt>
                <c:pt idx="3">
                  <c:v>4247</c:v>
                </c:pt>
                <c:pt idx="6">
                  <c:v>4489</c:v>
                </c:pt>
                <c:pt idx="9">
                  <c:v>4372</c:v>
                </c:pt>
                <c:pt idx="12">
                  <c:v>4286</c:v>
                </c:pt>
              </c:numCache>
            </c:numRef>
          </c:val>
          <c:extLst>
            <c:ext xmlns:c16="http://schemas.microsoft.com/office/drawing/2014/chart" uri="{C3380CC4-5D6E-409C-BE32-E72D297353CC}">
              <c16:uniqueId val="{00000007-1134-4F0C-923B-75D96CB496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1412</c:v>
                </c:pt>
                <c:pt idx="2">
                  <c:v>#N/A</c:v>
                </c:pt>
                <c:pt idx="3">
                  <c:v>#N/A</c:v>
                </c:pt>
                <c:pt idx="4">
                  <c:v>1447</c:v>
                </c:pt>
                <c:pt idx="5">
                  <c:v>#N/A</c:v>
                </c:pt>
                <c:pt idx="6">
                  <c:v>#N/A</c:v>
                </c:pt>
                <c:pt idx="7">
                  <c:v>1239</c:v>
                </c:pt>
                <c:pt idx="8">
                  <c:v>#N/A</c:v>
                </c:pt>
                <c:pt idx="9">
                  <c:v>#N/A</c:v>
                </c:pt>
                <c:pt idx="10">
                  <c:v>1317</c:v>
                </c:pt>
                <c:pt idx="11">
                  <c:v>#N/A</c:v>
                </c:pt>
                <c:pt idx="12">
                  <c:v>#N/A</c:v>
                </c:pt>
                <c:pt idx="13">
                  <c:v>1257</c:v>
                </c:pt>
                <c:pt idx="14">
                  <c:v>#N/A</c:v>
                </c:pt>
              </c:numCache>
            </c:numRef>
          </c:val>
          <c:smooth val="0"/>
          <c:extLst>
            <c:ext xmlns:c16="http://schemas.microsoft.com/office/drawing/2014/chart" uri="{C3380CC4-5D6E-409C-BE32-E72D297353CC}">
              <c16:uniqueId val="{00000008-1134-4F0C-923B-75D96CB496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54303</c:v>
                </c:pt>
                <c:pt idx="5">
                  <c:v>53130</c:v>
                </c:pt>
                <c:pt idx="8">
                  <c:v>51031</c:v>
                </c:pt>
                <c:pt idx="11">
                  <c:v>49504</c:v>
                </c:pt>
                <c:pt idx="14">
                  <c:v>48797</c:v>
                </c:pt>
              </c:numCache>
            </c:numRef>
          </c:val>
          <c:extLst>
            <c:ext xmlns:c16="http://schemas.microsoft.com/office/drawing/2014/chart" uri="{C3380CC4-5D6E-409C-BE32-E72D297353CC}">
              <c16:uniqueId val="{00000000-E67F-4928-9457-A73A4B5700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192</c:v>
                </c:pt>
                <c:pt idx="5">
                  <c:v>141</c:v>
                </c:pt>
                <c:pt idx="8">
                  <c:v>100</c:v>
                </c:pt>
                <c:pt idx="11">
                  <c:v>89</c:v>
                </c:pt>
                <c:pt idx="14">
                  <c:v>56</c:v>
                </c:pt>
              </c:numCache>
            </c:numRef>
          </c:val>
          <c:extLst>
            <c:ext xmlns:c16="http://schemas.microsoft.com/office/drawing/2014/chart" uri="{C3380CC4-5D6E-409C-BE32-E72D297353CC}">
              <c16:uniqueId val="{00000001-E67F-4928-9457-A73A4B5700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7730</c:v>
                </c:pt>
                <c:pt idx="5">
                  <c:v>9422</c:v>
                </c:pt>
                <c:pt idx="8">
                  <c:v>10295</c:v>
                </c:pt>
                <c:pt idx="11">
                  <c:v>9286</c:v>
                </c:pt>
                <c:pt idx="14">
                  <c:v>8586</c:v>
                </c:pt>
              </c:numCache>
            </c:numRef>
          </c:val>
          <c:extLst>
            <c:ext xmlns:c16="http://schemas.microsoft.com/office/drawing/2014/chart" uri="{C3380CC4-5D6E-409C-BE32-E72D297353CC}">
              <c16:uniqueId val="{00000002-E67F-4928-9457-A73A4B5700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7F-4928-9457-A73A4B5700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7F-4928-9457-A73A4B5700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7F-4928-9457-A73A4B5700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6227</c:v>
                </c:pt>
                <c:pt idx="3">
                  <c:v>6136</c:v>
                </c:pt>
                <c:pt idx="6">
                  <c:v>6062</c:v>
                </c:pt>
                <c:pt idx="9">
                  <c:v>6182</c:v>
                </c:pt>
                <c:pt idx="12">
                  <c:v>6307</c:v>
                </c:pt>
              </c:numCache>
            </c:numRef>
          </c:val>
          <c:extLst>
            <c:ext xmlns:c16="http://schemas.microsoft.com/office/drawing/2014/chart" uri="{C3380CC4-5D6E-409C-BE32-E72D297353CC}">
              <c16:uniqueId val="{00000006-E67F-4928-9457-A73A4B5700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3680</c:v>
                </c:pt>
                <c:pt idx="3">
                  <c:v>3929</c:v>
                </c:pt>
                <c:pt idx="6">
                  <c:v>4239</c:v>
                </c:pt>
                <c:pt idx="9">
                  <c:v>4637</c:v>
                </c:pt>
                <c:pt idx="12">
                  <c:v>4704</c:v>
                </c:pt>
              </c:numCache>
            </c:numRef>
          </c:val>
          <c:extLst>
            <c:ext xmlns:c16="http://schemas.microsoft.com/office/drawing/2014/chart" uri="{C3380CC4-5D6E-409C-BE32-E72D297353CC}">
              <c16:uniqueId val="{00000007-E67F-4928-9457-A73A4B5700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14547</c:v>
                </c:pt>
                <c:pt idx="3">
                  <c:v>12908</c:v>
                </c:pt>
                <c:pt idx="6">
                  <c:v>10743</c:v>
                </c:pt>
                <c:pt idx="9">
                  <c:v>9376</c:v>
                </c:pt>
                <c:pt idx="12">
                  <c:v>8602</c:v>
                </c:pt>
              </c:numCache>
            </c:numRef>
          </c:val>
          <c:extLst>
            <c:ext xmlns:c16="http://schemas.microsoft.com/office/drawing/2014/chart" uri="{C3380CC4-5D6E-409C-BE32-E72D297353CC}">
              <c16:uniqueId val="{00000008-E67F-4928-9457-A73A4B5700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c:v>
                </c:pt>
                <c:pt idx="3">
                  <c:v>7</c:v>
                </c:pt>
                <c:pt idx="6">
                  <c:v>0</c:v>
                </c:pt>
                <c:pt idx="9">
                  <c:v>0</c:v>
                </c:pt>
                <c:pt idx="12">
                  <c:v>0</c:v>
                </c:pt>
              </c:numCache>
            </c:numRef>
          </c:val>
          <c:extLst>
            <c:ext xmlns:c16="http://schemas.microsoft.com/office/drawing/2014/chart" uri="{C3380CC4-5D6E-409C-BE32-E72D297353CC}">
              <c16:uniqueId val="{00000009-E67F-4928-9457-A73A4B5700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49646</c:v>
                </c:pt>
                <c:pt idx="3">
                  <c:v>48603</c:v>
                </c:pt>
                <c:pt idx="6">
                  <c:v>46546</c:v>
                </c:pt>
                <c:pt idx="9">
                  <c:v>44795</c:v>
                </c:pt>
                <c:pt idx="12">
                  <c:v>45722</c:v>
                </c:pt>
              </c:numCache>
            </c:numRef>
          </c:val>
          <c:extLst>
            <c:ext xmlns:c16="http://schemas.microsoft.com/office/drawing/2014/chart" uri="{C3380CC4-5D6E-409C-BE32-E72D297353CC}">
              <c16:uniqueId val="{0000000A-E67F-4928-9457-A73A4B5700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11892</c:v>
                </c:pt>
                <c:pt idx="2">
                  <c:v>#N/A</c:v>
                </c:pt>
                <c:pt idx="3">
                  <c:v>#N/A</c:v>
                </c:pt>
                <c:pt idx="4">
                  <c:v>8890</c:v>
                </c:pt>
                <c:pt idx="5">
                  <c:v>#N/A</c:v>
                </c:pt>
                <c:pt idx="6">
                  <c:v>#N/A</c:v>
                </c:pt>
                <c:pt idx="7">
                  <c:v>6165</c:v>
                </c:pt>
                <c:pt idx="8">
                  <c:v>#N/A</c:v>
                </c:pt>
                <c:pt idx="9">
                  <c:v>#N/A</c:v>
                </c:pt>
                <c:pt idx="10">
                  <c:v>6111</c:v>
                </c:pt>
                <c:pt idx="11">
                  <c:v>#N/A</c:v>
                </c:pt>
                <c:pt idx="12">
                  <c:v>#N/A</c:v>
                </c:pt>
                <c:pt idx="13">
                  <c:v>7896</c:v>
                </c:pt>
                <c:pt idx="14">
                  <c:v>#N/A</c:v>
                </c:pt>
              </c:numCache>
            </c:numRef>
          </c:val>
          <c:smooth val="0"/>
          <c:extLst>
            <c:ext xmlns:c16="http://schemas.microsoft.com/office/drawing/2014/chart" uri="{C3380CC4-5D6E-409C-BE32-E72D297353CC}">
              <c16:uniqueId val="{0000000B-E67F-4928-9457-A73A4B5700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3853</c:v>
                </c:pt>
                <c:pt idx="1">
                  <c:v>4240</c:v>
                </c:pt>
                <c:pt idx="2">
                  <c:v>3669</c:v>
                </c:pt>
              </c:numCache>
            </c:numRef>
          </c:val>
          <c:extLst>
            <c:ext xmlns:c16="http://schemas.microsoft.com/office/drawing/2014/chart" uri="{C3380CC4-5D6E-409C-BE32-E72D297353CC}">
              <c16:uniqueId val="{00000000-5C8F-4D02-8749-C612021D3A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537</c:v>
                </c:pt>
                <c:pt idx="1">
                  <c:v>537</c:v>
                </c:pt>
                <c:pt idx="2">
                  <c:v>603</c:v>
                </c:pt>
              </c:numCache>
            </c:numRef>
          </c:val>
          <c:extLst>
            <c:ext xmlns:c16="http://schemas.microsoft.com/office/drawing/2014/chart" uri="{C3380CC4-5D6E-409C-BE32-E72D297353CC}">
              <c16:uniqueId val="{00000001-5C8F-4D02-8749-C612021D3A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6041</c:v>
                </c:pt>
                <c:pt idx="1">
                  <c:v>4391</c:v>
                </c:pt>
                <c:pt idx="2">
                  <c:v>4243</c:v>
                </c:pt>
              </c:numCache>
            </c:numRef>
          </c:val>
          <c:extLst>
            <c:ext xmlns:c16="http://schemas.microsoft.com/office/drawing/2014/chart" uri="{C3380CC4-5D6E-409C-BE32-E72D297353CC}">
              <c16:uniqueId val="{00000002-5C8F-4D02-8749-C612021D3A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a:t>
          </a:r>
          <a:r>
            <a:rPr kumimoji="1" lang="ja-JP" altLang="en-US" sz="1400">
              <a:solidFill>
                <a:sysClr val="windowText" lastClr="000000"/>
              </a:solidFill>
              <a:latin typeface="ＭＳ ゴシック" pitchFamily="49" charset="-128"/>
              <a:ea typeface="ＭＳ ゴシック" pitchFamily="49" charset="-128"/>
            </a:rPr>
            <a:t>道の駅再整備事業などの大規模施設整備事業の実施等により</a:t>
          </a:r>
          <a:r>
            <a:rPr kumimoji="1" lang="ja-JP" altLang="en-US" sz="1400">
              <a:solidFill>
                <a:srgbClr val="FF0000"/>
              </a:solidFill>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は高い水準となっているが、新規発行する市債を交付税措置率の高い事業債（旧合併特例事業債（特例分）、臨時財政対策債など）に絞る方針を継続した結果、算入公債費の減に寄与し、実質公債費比率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ヶ年平均）となった。</a:t>
          </a:r>
        </a:p>
        <a:p>
          <a:r>
            <a:rPr kumimoji="1" lang="ja-JP" altLang="en-US" sz="1400">
              <a:latin typeface="ＭＳ ゴシック" pitchFamily="49" charset="-128"/>
              <a:ea typeface="ＭＳ ゴシック" pitchFamily="49" charset="-128"/>
            </a:rPr>
            <a:t>　引き続き交付税措置率が高い有利な地方債の活用を図り、分子の増加を抑制し、健全化に努める。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満期一括償還地方債を発行していないため、当該地方債の償還の財源としての積立を行っていない。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1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一般会計等に係る地方債現在高の増により将来負担額は増加し、</a:t>
          </a:r>
          <a:r>
            <a:rPr kumimoji="1" lang="en-US" altLang="ja-JP" sz="1400">
              <a:latin typeface="ＭＳ ゴシック" pitchFamily="49" charset="-128"/>
              <a:ea typeface="ＭＳ ゴシック" pitchFamily="49" charset="-128"/>
            </a:rPr>
            <a:t>35.6</a:t>
          </a:r>
          <a:r>
            <a:rPr kumimoji="1" lang="ja-JP" altLang="en-US" sz="1400">
              <a:latin typeface="ＭＳ ゴシック" pitchFamily="49" charset="-128"/>
              <a:ea typeface="ＭＳ ゴシック" pitchFamily="49" charset="-128"/>
            </a:rPr>
            <a:t>％と前年度より</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％と大幅に増加した。</a:t>
          </a:r>
        </a:p>
        <a:p>
          <a:r>
            <a:rPr kumimoji="1" lang="ja-JP" altLang="en-US" sz="1400">
              <a:latin typeface="ＭＳ ゴシック" pitchFamily="49" charset="-128"/>
              <a:ea typeface="ＭＳ ゴシック" pitchFamily="49" charset="-128"/>
            </a:rPr>
            <a:t>　また、公営企業債等繰入見込額については減少傾向にあるが、下水道事業において未整備地区の整備が実施されることから、公営企業債に係る負担が高い水準で推移する見込みである。</a:t>
          </a:r>
        </a:p>
        <a:p>
          <a:r>
            <a:rPr kumimoji="1" lang="ja-JP" altLang="en-US" sz="1400">
              <a:latin typeface="ＭＳ ゴシック" pitchFamily="49" charset="-128"/>
              <a:ea typeface="ＭＳ ゴシック" pitchFamily="49" charset="-128"/>
            </a:rPr>
            <a:t>　今後も大規模事業の実施が予定されていることから、引き続き実施事業の絞り込みや実施年度の見直しを行いながら、歳入に見合った歳出の徹底を初めとした財政の健全化を図り、将来負担比率の分子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滋賀県甲賀市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前年度決算剰余金から財政調整基金へ積み立てた一方</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道の駅整備事業や子育て支援センター・保健センター集約複合施設整備事業、信楽高原鐵道施設管理運営事業等に財政調整基金や鉄道施設基金等を取り崩したこと等により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等の影響による社会情勢の変化等により先が見通せない中で臨時的支出への備えが必要であるため、ふるさと納税の拡充等歳入の確保や事務事業の見直しなどを進め、基金の取り崩す額を抑えることで持続可能な財政運営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公共施設等整備基金：公共施設等の整備を円滑に行うため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住みよさと活気あふれるまちづくり基金：市民の連携強化及び地域振興を図るため（合併特例事業債による基金造成）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教育振興基金：教育事業の円滑な執行のため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あい甲賀ふるさと応援基金：個人又は団体等から広く寄附を募り、個性と魅力あるまちづくりを図るため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鉄道施設基金：信楽高原鐵道の施設の保守及び管理等のため</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鉄道施設基金：信楽高原鐵道施設管理運営事業等へ充当したことによる減少。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住みよさと活気あふれるまちづくり基金：前年度決算に基づき、前年度取り崩し分の一部を積み立てたことによる増加。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あい甲賀ふるさと応援基金：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教育環境整備事業や妊婦健康診査事業などへ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億円充当した一方で、前年度のふるさと応援寄附金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住みよさと活気あふれるまちづくり基金：総合計画の実現に向けた事業（ソフト事業）の財源として、毎年数億円程度を取り崩し予定。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前年度決算剰余金（実質収支額）の一部（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億円の取り崩しを行ったこと等から、財政調整基金全体としては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決算状況を踏まえて、可能な範囲で積み立てを行っているが、社会保障関係経費の増大や災害などの臨時的支出に備えるためにも、財政調整基金に頼らない予算編成とし、標準財政規模の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割を目安とした残高の維持を目指す。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普通交付税の追加交付のうち一部を減債基金に積み立てたため増となった。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地方債償還のピークを迎えていることから、今後も必要に応じて償還財源として取り崩しを行う。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87,729
82,988
481.62
51,005,966
49,163,482
1,554,126
26,375,910
45,722,359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ヶ年平均）は、直近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ヶ年は横ばいで推移しており類似団体平均値を下回っている。単年度財政力指数は、景気回復や企業業績の伸びによる個人・法人市民税の増となった一方、物価高騰による物件費等の増により</a:t>
          </a:r>
          <a:r>
            <a:rPr kumimoji="1" lang="ja-JP" altLang="en-US" sz="1300">
              <a:latin typeface="ＭＳ Ｐゴシック" panose="020B0600070205080204" pitchFamily="50" charset="-128"/>
              <a:ea typeface="ＭＳ Ｐゴシック" panose="020B0600070205080204" pitchFamily="50" charset="-128"/>
            </a:rPr>
            <a:t>前年度と同値となっている。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年度に合併特例事業債が終了したことや基金が大幅に減少したことなどを踏まえ、今後「歳入に見合った歳出」の徹底による歳出削減と市税徴収強化によって、引き続き持続可能な財政運営に努める。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経常一般財源において、地方税（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百万円）や県税交付金（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百万円）等の影響により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百万円増加したが、経常経費において、人件費が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百万円の増等の影響により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百万円増加した結果、経常収支比率は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ポイント悪化し類似団体平均値を上回っている。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64</xdr:row>
      <xdr:rowOff>57468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7553"/>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96203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0706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63</xdr:row>
      <xdr:rowOff>5715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0544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05440"/>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66692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人件費は、昨年度に引き続き主に地域手当、勤勉手当等の引き上げにより増加し、物件費においては、物価高騰による委託費や給食材料費の増の影響により増加し、前年度比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類似団体平均を上回っていることから、引き続き施設の維持管理の見直し、統廃合等を含めた行財政改革の実践などにより経費の削減に努める。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44752</xdr:rowOff>
    </xdr:from>
    <xdr:to>
      <xdr:col>23</xdr:col>
      <xdr:colOff>133350</xdr:colOff>
      <xdr:row>83</xdr:row>
      <xdr:rowOff>120810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75102"/>
          <a:ext cx="838200" cy="7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44752</xdr:rowOff>
    </xdr:from>
    <xdr:to>
      <xdr:col>19</xdr:col>
      <xdr:colOff>133350</xdr:colOff>
      <xdr:row>83</xdr:row>
      <xdr:rowOff>100493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75102"/>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25794</xdr:rowOff>
    </xdr:from>
    <xdr:to>
      <xdr:col>15</xdr:col>
      <xdr:colOff>82550</xdr:colOff>
      <xdr:row>83</xdr:row>
      <xdr:rowOff>100493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6144"/>
          <a:ext cx="889000" cy="7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165812</xdr:rowOff>
    </xdr:from>
    <xdr:to>
      <xdr:col>11</xdr:col>
      <xdr:colOff>31750</xdr:colOff>
      <xdr:row>83</xdr:row>
      <xdr:rowOff>25794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4712"/>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70010</xdr:rowOff>
    </xdr:from>
    <xdr:to>
      <xdr:col>23</xdr:col>
      <xdr:colOff>184150</xdr:colOff>
      <xdr:row>84</xdr:row>
      <xdr:rowOff>160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42087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165402</xdr:rowOff>
    </xdr:from>
    <xdr:to>
      <xdr:col>19</xdr:col>
      <xdr:colOff>184150</xdr:colOff>
      <xdr:row>83</xdr:row>
      <xdr:rowOff>95552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80329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1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49693</xdr:rowOff>
    </xdr:from>
    <xdr:to>
      <xdr:col>15</xdr:col>
      <xdr:colOff>133350</xdr:colOff>
      <xdr:row>83</xdr:row>
      <xdr:rowOff>151293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136070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6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146444</xdr:rowOff>
    </xdr:from>
    <xdr:to>
      <xdr:col>11</xdr:col>
      <xdr:colOff>82550</xdr:colOff>
      <xdr:row>83</xdr:row>
      <xdr:rowOff>76594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61371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9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115012</xdr:rowOff>
    </xdr:from>
    <xdr:to>
      <xdr:col>7</xdr:col>
      <xdr:colOff>31750</xdr:colOff>
      <xdr:row>83</xdr:row>
      <xdr:rowOff>45162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29939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6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ポイント減少となった。類似団体平均と同程度の水準となるよう、引き続き社会情勢の変化や国の公務員制度改革の動向等も踏まえ、給与制度の適正化を進めるとともに、人件費の抑制に努める。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83457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6222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83457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705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14514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100693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町合併以来、定員適正化計画（</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）に基づき、勧奨退職の推進や採用の抑制により計画以上のペースで縮減してきた。近年はマンパワーの維持のため雇用の抑制を控えており、前年度比</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人増加したが、類似団体平均を下回っている状況にある。今後も民間委託等の推進を図るなど事務事業の見直しと適正人員の配置及び会計年度任用職員の活用を行い、より適切な定員管理に努める。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55608</xdr:rowOff>
    </xdr:from>
    <xdr:to>
      <xdr:col>81</xdr:col>
      <xdr:colOff>44450</xdr:colOff>
      <xdr:row>61</xdr:row>
      <xdr:rowOff>91803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1405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24584</xdr:rowOff>
    </xdr:from>
    <xdr:to>
      <xdr:col>77</xdr:col>
      <xdr:colOff>44450</xdr:colOff>
      <xdr:row>61</xdr:row>
      <xdr:rowOff>55608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83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24584</xdr:rowOff>
    </xdr:from>
    <xdr:to>
      <xdr:col>72</xdr:col>
      <xdr:colOff>203200</xdr:colOff>
      <xdr:row>61</xdr:row>
      <xdr:rowOff>45266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83034"/>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45266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9337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41003</xdr:rowOff>
    </xdr:from>
    <xdr:to>
      <xdr:col>81</xdr:col>
      <xdr:colOff>95250</xdr:colOff>
      <xdr:row>61</xdr:row>
      <xdr:rowOff>142603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57530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4808</xdr:rowOff>
    </xdr:from>
    <xdr:to>
      <xdr:col>77</xdr:col>
      <xdr:colOff>95250</xdr:colOff>
      <xdr:row>61</xdr:row>
      <xdr:rowOff>106408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116585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3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145234</xdr:rowOff>
    </xdr:from>
    <xdr:to>
      <xdr:col>73</xdr:col>
      <xdr:colOff>44450</xdr:colOff>
      <xdr:row>61</xdr:row>
      <xdr:rowOff>75384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85561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165916</xdr:rowOff>
    </xdr:from>
    <xdr:to>
      <xdr:col>68</xdr:col>
      <xdr:colOff>203200</xdr:colOff>
      <xdr:row>61</xdr:row>
      <xdr:rowOff>96066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新規借入の際には交付税措置率の高い事業債（旧合併特例事業債（特例分）、臨時財政対策債）に厳選していることに加え、公営企業会計での起債償還が進んでいることに伴う繰入金の大幅な減少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類似団体平均をやや上回ったものの、引き続き交付税措置率の高い有利な起債を発行するなど、財務体質の改善に努める。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493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60113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7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76200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108373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将来負担比率は、施設整備事業などの実施に伴う地方債現在高の増により、前年度から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地方債残高と基金残高の動向は将来負担比率に大きな影響を及ぼすものであることから、可能な限り基金などの確保を図るとともに、引き続き定員管理の適正化や事務事業の見直しなどの実践に努める。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5503</xdr:rowOff>
    </xdr:from>
    <xdr:to>
      <xdr:col>81</xdr:col>
      <xdr:colOff>44450</xdr:colOff>
      <xdr:row>16</xdr:row>
      <xdr:rowOff>104704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48703"/>
          <a:ext cx="8382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5503</xdr:rowOff>
    </xdr:from>
    <xdr:to>
      <xdr:col>77</xdr:col>
      <xdr:colOff>44450</xdr:colOff>
      <xdr:row>16</xdr:row>
      <xdr:rowOff>14887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48703"/>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14887</xdr:rowOff>
    </xdr:from>
    <xdr:to>
      <xdr:col>72</xdr:col>
      <xdr:colOff>203200</xdr:colOff>
      <xdr:row>16</xdr:row>
      <xdr:rowOff>167710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5808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167710</xdr:rowOff>
    </xdr:from>
    <xdr:to>
      <xdr:col>68</xdr:col>
      <xdr:colOff>152400</xdr:colOff>
      <xdr:row>18</xdr:row>
      <xdr:rowOff>36618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10910"/>
          <a:ext cx="889000" cy="2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53904</xdr:rowOff>
    </xdr:from>
    <xdr:to>
      <xdr:col>81</xdr:col>
      <xdr:colOff>95250</xdr:colOff>
      <xdr:row>16</xdr:row>
      <xdr:rowOff>155504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25981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126153</xdr:rowOff>
    </xdr:from>
    <xdr:to>
      <xdr:col>77</xdr:col>
      <xdr:colOff>95250</xdr:colOff>
      <xdr:row>16</xdr:row>
      <xdr:rowOff>56303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41080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135537</xdr:rowOff>
    </xdr:from>
    <xdr:to>
      <xdr:col>73</xdr:col>
      <xdr:colOff>44450</xdr:colOff>
      <xdr:row>16</xdr:row>
      <xdr:rowOff>65687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50464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116910</xdr:rowOff>
    </xdr:from>
    <xdr:to>
      <xdr:col>68</xdr:col>
      <xdr:colOff>203200</xdr:colOff>
      <xdr:row>17</xdr:row>
      <xdr:rowOff>47060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31837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157268</xdr:rowOff>
    </xdr:from>
    <xdr:to>
      <xdr:col>64</xdr:col>
      <xdr:colOff>152400</xdr:colOff>
      <xdr:row>18</xdr:row>
      <xdr:rowOff>87418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72195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87,729
82,988
481.62
51,005,966
49,163,482
1,554,126
26,375,910
45,722,359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人件費については、主に地域手当、勤勉手当の引き上げにより増加したため、経常収支比率は前年度と比較して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今後も定員適正化計画に基づく職員数の削減を進めるとともに、時間外勤務手当等の削減により一層努める。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4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物件費の経常収支比率は、前年度比で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広い面積を有するためごみ収集運搬業務の負担や、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町合併による複数施設の運営などが依然として大きな割合を占めていることから、今後も民間委託等による事務事業の見直しや施設の統廃合を含めた行財政改革を実践し、歳出削減に努める。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111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1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4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4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費は、障害福祉サービス給付事業費の増などにより増加したことにより、</a:t>
          </a:r>
          <a:r>
            <a:rPr kumimoji="1" lang="ja-JP" altLang="en-US" sz="1300">
              <a:latin typeface="ＭＳ Ｐゴシック" panose="020B0600070205080204" pitchFamily="50" charset="-128"/>
              <a:ea typeface="ＭＳ Ｐゴシック" panose="020B0600070205080204" pitchFamily="50" charset="-128"/>
            </a:rPr>
            <a:t>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少子化が進み、児童福祉費等に係る扶助費の減少は見込まれるが、一方で高齢化による老人福祉費等による扶助費の増加が見込まれることから、事業見直しにより適度なサービス水準と経費のバランスに留意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55</xdr:row>
      <xdr:rowOff>57150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95250</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8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44450</xdr:rowOff>
    </xdr:from>
    <xdr:to>
      <xdr:col>15</xdr:col>
      <xdr:colOff>98425</xdr:colOff>
      <xdr:row>53</xdr:row>
      <xdr:rowOff>95250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3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44450</xdr:rowOff>
    </xdr:from>
    <xdr:to>
      <xdr:col>11</xdr:col>
      <xdr:colOff>9525</xdr:colOff>
      <xdr:row>53</xdr:row>
      <xdr:rowOff>95250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3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6350</xdr:rowOff>
    </xdr:from>
    <xdr:to>
      <xdr:col>24</xdr:col>
      <xdr:colOff>76200</xdr:colOff>
      <xdr:row>55</xdr:row>
      <xdr:rowOff>107950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44450</xdr:rowOff>
    </xdr:from>
    <xdr:to>
      <xdr:col>15</xdr:col>
      <xdr:colOff>149225</xdr:colOff>
      <xdr:row>53</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156227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165100</xdr:rowOff>
    </xdr:from>
    <xdr:to>
      <xdr:col>11</xdr:col>
      <xdr:colOff>60325</xdr:colOff>
      <xdr:row>53</xdr:row>
      <xdr:rowOff>95250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44450</xdr:rowOff>
    </xdr:from>
    <xdr:to>
      <xdr:col>6</xdr:col>
      <xdr:colOff>171450</xdr:colOff>
      <xdr:row>53</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特別会計への繰出金は、後期高齢者医療事業への繰出金が増加したものの、介護保険事業や国民健康保険</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事業への繰出金が減少したことが影響し、前年度と比較して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今後も特別会計、企業会計においては独立採算制を念頭においた健全化に努め、赤字補填のための繰出金の削減に努める。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113393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4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113393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91622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88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補助費等その他に係る経常収支比率が類似団体よりも上回るのは、一部事務組合の公立病院への補助金が多額になっているためである。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今後も効果の薄れてきた事業や補助金適正化計画に基づき補助金等を見直し、さらなる削減に努める。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124714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317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38</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317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庁舎整備事業等の大規模建設事業にかかる償還や公営企業会計等にかかる償還が進んだことにより、前年度比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en-US" sz="1300">
              <a:latin typeface="ＭＳ Ｐゴシック" panose="020B0600070205080204" pitchFamily="50" charset="-128"/>
              <a:ea typeface="ＭＳ Ｐゴシック" panose="020B0600070205080204" pitchFamily="50" charset="-128"/>
            </a:rPr>
            <a:t>交付税措置率が高い有利な起債を厳選し、悪化につながらないよう、財務体質の改善に努める。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035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147574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340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147574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943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110998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943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人件費や物件費、補助金等が増加した影響により、</a:t>
          </a:r>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類似団体平均と同値となっているものの、今後も継続した行財政改革を進めることにより、一層の改善に努める。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05740"/>
          <a:ext cx="8382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75</xdr:row>
      <xdr:rowOff>46990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776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142240</xdr:rowOff>
    </xdr:from>
    <xdr:to>
      <xdr:col>73</xdr:col>
      <xdr:colOff>180975</xdr:colOff>
      <xdr:row>74</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4866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142240</xdr:rowOff>
    </xdr:from>
    <xdr:to>
      <xdr:col>69</xdr:col>
      <xdr:colOff>92075</xdr:colOff>
      <xdr:row>75</xdr:row>
      <xdr:rowOff>123190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48664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91440</xdr:rowOff>
    </xdr:from>
    <xdr:to>
      <xdr:col>69</xdr:col>
      <xdr:colOff>142875</xdr:colOff>
      <xdr:row>73</xdr:row>
      <xdr:rowOff>21590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31767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20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129248</xdr:rowOff>
    </xdr:from>
    <xdr:to>
      <xdr:col>29</xdr:col>
      <xdr:colOff>127000</xdr:colOff>
      <xdr:row>16</xdr:row>
      <xdr:rowOff>54096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48623"/>
          <a:ext cx="647700" cy="96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54096</xdr:rowOff>
    </xdr:from>
    <xdr:to>
      <xdr:col>26</xdr:col>
      <xdr:colOff>50800</xdr:colOff>
      <xdr:row>16</xdr:row>
      <xdr:rowOff>103130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44921"/>
          <a:ext cx="698500" cy="49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103130</xdr:rowOff>
    </xdr:from>
    <xdr:to>
      <xdr:col>22</xdr:col>
      <xdr:colOff>114300</xdr:colOff>
      <xdr:row>16</xdr:row>
      <xdr:rowOff>117094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3955"/>
          <a:ext cx="698500" cy="13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117094</xdr:rowOff>
    </xdr:from>
    <xdr:to>
      <xdr:col>18</xdr:col>
      <xdr:colOff>177800</xdr:colOff>
      <xdr:row>16</xdr:row>
      <xdr:rowOff>151193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07919"/>
          <a:ext cx="698500" cy="3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78448</xdr:rowOff>
    </xdr:from>
    <xdr:to>
      <xdr:col>29</xdr:col>
      <xdr:colOff>177800</xdr:colOff>
      <xdr:row>16</xdr:row>
      <xdr:rowOff>8598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9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94975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3296</xdr:rowOff>
    </xdr:from>
    <xdr:to>
      <xdr:col>26</xdr:col>
      <xdr:colOff>101600</xdr:colOff>
      <xdr:row>16</xdr:row>
      <xdr:rowOff>104896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9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115073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6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52330</xdr:rowOff>
    </xdr:from>
    <xdr:to>
      <xdr:col>22</xdr:col>
      <xdr:colOff>165100</xdr:colOff>
      <xdr:row>16</xdr:row>
      <xdr:rowOff>153930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164107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66294</xdr:rowOff>
    </xdr:from>
    <xdr:to>
      <xdr:col>19</xdr:col>
      <xdr:colOff>38100</xdr:colOff>
      <xdr:row>16</xdr:row>
      <xdr:rowOff>167894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7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100393</xdr:rowOff>
    </xdr:from>
    <xdr:to>
      <xdr:col>15</xdr:col>
      <xdr:colOff>101600</xdr:colOff>
      <xdr:row>17</xdr:row>
      <xdr:rowOff>30543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40720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6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188167</xdr:rowOff>
    </xdr:from>
    <xdr:to>
      <xdr:col>29</xdr:col>
      <xdr:colOff>127000</xdr:colOff>
      <xdr:row>35</xdr:row>
      <xdr:rowOff>206259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98517"/>
          <a:ext cx="647700" cy="1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188167</xdr:rowOff>
    </xdr:from>
    <xdr:to>
      <xdr:col>26</xdr:col>
      <xdr:colOff>50800</xdr:colOff>
      <xdr:row>35</xdr:row>
      <xdr:rowOff>219224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98517"/>
          <a:ext cx="698500" cy="31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145941</xdr:rowOff>
    </xdr:from>
    <xdr:to>
      <xdr:col>22</xdr:col>
      <xdr:colOff>114300</xdr:colOff>
      <xdr:row>35</xdr:row>
      <xdr:rowOff>219224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56291"/>
          <a:ext cx="698500" cy="7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145941</xdr:rowOff>
    </xdr:from>
    <xdr:to>
      <xdr:col>18</xdr:col>
      <xdr:colOff>177800</xdr:colOff>
      <xdr:row>35</xdr:row>
      <xdr:rowOff>162465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56291"/>
          <a:ext cx="698500" cy="16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155459</xdr:rowOff>
    </xdr:from>
    <xdr:to>
      <xdr:col>29</xdr:col>
      <xdr:colOff>177800</xdr:colOff>
      <xdr:row>35</xdr:row>
      <xdr:rowOff>257059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65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127536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3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137367</xdr:rowOff>
    </xdr:from>
    <xdr:to>
      <xdr:col>26</xdr:col>
      <xdr:colOff>101600</xdr:colOff>
      <xdr:row>35</xdr:row>
      <xdr:rowOff>238967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4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223744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34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168424</xdr:rowOff>
    </xdr:from>
    <xdr:to>
      <xdr:col>22</xdr:col>
      <xdr:colOff>165100</xdr:colOff>
      <xdr:row>35</xdr:row>
      <xdr:rowOff>270024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254801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95141</xdr:rowOff>
    </xdr:from>
    <xdr:to>
      <xdr:col>19</xdr:col>
      <xdr:colOff>38100</xdr:colOff>
      <xdr:row>35</xdr:row>
      <xdr:rowOff>196741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206918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7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111665</xdr:rowOff>
    </xdr:from>
    <xdr:to>
      <xdr:col>15</xdr:col>
      <xdr:colOff>101600</xdr:colOff>
      <xdr:row>35</xdr:row>
      <xdr:rowOff>213265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2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223442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87,729
82,988
481.62
51,005,966
49,163,482
1,554,126
26,375,910
45,722,359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140288</xdr:rowOff>
    </xdr:from>
    <xdr:to>
      <xdr:col>24</xdr:col>
      <xdr:colOff>63500</xdr:colOff>
      <xdr:row>35</xdr:row>
      <xdr:rowOff>44309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9588"/>
          <a:ext cx="838200" cy="7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44309</xdr:rowOff>
    </xdr:from>
    <xdr:to>
      <xdr:col>19</xdr:col>
      <xdr:colOff>177800</xdr:colOff>
      <xdr:row>35</xdr:row>
      <xdr:rowOff>82811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5059"/>
          <a:ext cx="889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82811</xdr:rowOff>
    </xdr:from>
    <xdr:to>
      <xdr:col>15</xdr:col>
      <xdr:colOff>50800</xdr:colOff>
      <xdr:row>35</xdr:row>
      <xdr:rowOff>82942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8356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82942</xdr:rowOff>
    </xdr:from>
    <xdr:to>
      <xdr:col>10</xdr:col>
      <xdr:colOff>114300</xdr:colOff>
      <xdr:row>35</xdr:row>
      <xdr:rowOff>115207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83692"/>
          <a:ext cx="889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89488</xdr:rowOff>
    </xdr:from>
    <xdr:to>
      <xdr:col>24</xdr:col>
      <xdr:colOff>114300</xdr:colOff>
      <xdr:row>35</xdr:row>
      <xdr:rowOff>19638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112365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164959</xdr:rowOff>
    </xdr:from>
    <xdr:to>
      <xdr:col>20</xdr:col>
      <xdr:colOff>38100</xdr:colOff>
      <xdr:row>35</xdr:row>
      <xdr:rowOff>95109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111636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32011</xdr:rowOff>
    </xdr:from>
    <xdr:to>
      <xdr:col>15</xdr:col>
      <xdr:colOff>101600</xdr:colOff>
      <xdr:row>35</xdr:row>
      <xdr:rowOff>133611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150138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0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32142</xdr:rowOff>
    </xdr:from>
    <xdr:to>
      <xdr:col>10</xdr:col>
      <xdr:colOff>165100</xdr:colOff>
      <xdr:row>35</xdr:row>
      <xdr:rowOff>133742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150269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64407</xdr:rowOff>
    </xdr:from>
    <xdr:to>
      <xdr:col>6</xdr:col>
      <xdr:colOff>38100</xdr:colOff>
      <xdr:row>35</xdr:row>
      <xdr:rowOff>166007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11084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98792</xdr:rowOff>
    </xdr:from>
    <xdr:to>
      <xdr:col>24</xdr:col>
      <xdr:colOff>63500</xdr:colOff>
      <xdr:row>56</xdr:row>
      <xdr:rowOff>150847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99992"/>
          <a:ext cx="838200" cy="5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62009</xdr:rowOff>
    </xdr:from>
    <xdr:to>
      <xdr:col>19</xdr:col>
      <xdr:colOff>177800</xdr:colOff>
      <xdr:row>56</xdr:row>
      <xdr:rowOff>150847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63209"/>
          <a:ext cx="889000" cy="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62009</xdr:rowOff>
    </xdr:from>
    <xdr:to>
      <xdr:col>15</xdr:col>
      <xdr:colOff>50800</xdr:colOff>
      <xdr:row>56</xdr:row>
      <xdr:rowOff>146112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63209"/>
          <a:ext cx="8890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146112</xdr:rowOff>
    </xdr:from>
    <xdr:to>
      <xdr:col>10</xdr:col>
      <xdr:colOff>114300</xdr:colOff>
      <xdr:row>56</xdr:row>
      <xdr:rowOff>165532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47312"/>
          <a:ext cx="889000" cy="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47992</xdr:rowOff>
    </xdr:from>
    <xdr:to>
      <xdr:col>24</xdr:col>
      <xdr:colOff>114300</xdr:colOff>
      <xdr:row>56</xdr:row>
      <xdr:rowOff>149592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70869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100047</xdr:rowOff>
    </xdr:from>
    <xdr:to>
      <xdr:col>20</xdr:col>
      <xdr:colOff>38100</xdr:colOff>
      <xdr:row>57</xdr:row>
      <xdr:rowOff>30197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21324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11209</xdr:rowOff>
    </xdr:from>
    <xdr:to>
      <xdr:col>15</xdr:col>
      <xdr:colOff>101600</xdr:colOff>
      <xdr:row>56</xdr:row>
      <xdr:rowOff>112809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1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129336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8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95312</xdr:rowOff>
    </xdr:from>
    <xdr:to>
      <xdr:col>10</xdr:col>
      <xdr:colOff>165100</xdr:colOff>
      <xdr:row>57</xdr:row>
      <xdr:rowOff>25462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41989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114732</xdr:rowOff>
    </xdr:from>
    <xdr:to>
      <xdr:col>6</xdr:col>
      <xdr:colOff>38100</xdr:colOff>
      <xdr:row>57</xdr:row>
      <xdr:rowOff>44882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61409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50546</xdr:rowOff>
    </xdr:from>
    <xdr:to>
      <xdr:col>24</xdr:col>
      <xdr:colOff>63500</xdr:colOff>
      <xdr:row>78</xdr:row>
      <xdr:rowOff>60947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23646"/>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26543</xdr:rowOff>
    </xdr:from>
    <xdr:to>
      <xdr:col>19</xdr:col>
      <xdr:colOff>177800</xdr:colOff>
      <xdr:row>78</xdr:row>
      <xdr:rowOff>60947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99643"/>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26543</xdr:rowOff>
    </xdr:from>
    <xdr:to>
      <xdr:col>15</xdr:col>
      <xdr:colOff>50800</xdr:colOff>
      <xdr:row>78</xdr:row>
      <xdr:rowOff>75806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99643"/>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75806</xdr:rowOff>
    </xdr:from>
    <xdr:to>
      <xdr:col>10</xdr:col>
      <xdr:colOff>114300</xdr:colOff>
      <xdr:row>78</xdr:row>
      <xdr:rowOff>82474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4890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171196</xdr:rowOff>
    </xdr:from>
    <xdr:to>
      <xdr:col>24</xdr:col>
      <xdr:colOff>114300</xdr:colOff>
      <xdr:row>78</xdr:row>
      <xdr:rowOff>101346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86263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10147</xdr:rowOff>
    </xdr:from>
    <xdr:to>
      <xdr:col>20</xdr:col>
      <xdr:colOff>38100</xdr:colOff>
      <xdr:row>78</xdr:row>
      <xdr:rowOff>111747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102874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7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147193</xdr:rowOff>
    </xdr:from>
    <xdr:to>
      <xdr:col>15</xdr:col>
      <xdr:colOff>101600</xdr:colOff>
      <xdr:row>78</xdr:row>
      <xdr:rowOff>77343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68470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4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25006</xdr:rowOff>
    </xdr:from>
    <xdr:to>
      <xdr:col>10</xdr:col>
      <xdr:colOff>165100</xdr:colOff>
      <xdr:row>78</xdr:row>
      <xdr:rowOff>126606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117733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31674</xdr:rowOff>
    </xdr:from>
    <xdr:to>
      <xdr:col>6</xdr:col>
      <xdr:colOff>38100</xdr:colOff>
      <xdr:row>78</xdr:row>
      <xdr:rowOff>133274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124401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150037</xdr:rowOff>
    </xdr:from>
    <xdr:to>
      <xdr:col>24</xdr:col>
      <xdr:colOff>63500</xdr:colOff>
      <xdr:row>97</xdr:row>
      <xdr:rowOff>50178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37787"/>
          <a:ext cx="838200" cy="2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50178</xdr:rowOff>
    </xdr:from>
    <xdr:to>
      <xdr:col>19</xdr:col>
      <xdr:colOff>177800</xdr:colOff>
      <xdr:row>97</xdr:row>
      <xdr:rowOff>83338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80828"/>
          <a:ext cx="889000" cy="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135293</xdr:rowOff>
    </xdr:from>
    <xdr:to>
      <xdr:col>15</xdr:col>
      <xdr:colOff>50800</xdr:colOff>
      <xdr:row>97</xdr:row>
      <xdr:rowOff>83338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94493"/>
          <a:ext cx="889000" cy="1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135293</xdr:rowOff>
    </xdr:from>
    <xdr:to>
      <xdr:col>10</xdr:col>
      <xdr:colOff>114300</xdr:colOff>
      <xdr:row>98</xdr:row>
      <xdr:rowOff>74701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94493"/>
          <a:ext cx="889000" cy="28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99237</xdr:rowOff>
    </xdr:from>
    <xdr:to>
      <xdr:col>24</xdr:col>
      <xdr:colOff>114300</xdr:colOff>
      <xdr:row>96</xdr:row>
      <xdr:rowOff>29387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77664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6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170828</xdr:rowOff>
    </xdr:from>
    <xdr:to>
      <xdr:col>20</xdr:col>
      <xdr:colOff>38100</xdr:colOff>
      <xdr:row>97</xdr:row>
      <xdr:rowOff>100978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92105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2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32538</xdr:rowOff>
    </xdr:from>
    <xdr:to>
      <xdr:col>15</xdr:col>
      <xdr:colOff>101600</xdr:colOff>
      <xdr:row>97</xdr:row>
      <xdr:rowOff>134138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125265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84493</xdr:rowOff>
    </xdr:from>
    <xdr:to>
      <xdr:col>10</xdr:col>
      <xdr:colOff>165100</xdr:colOff>
      <xdr:row>97</xdr:row>
      <xdr:rowOff>14643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23901</xdr:rowOff>
    </xdr:from>
    <xdr:to>
      <xdr:col>6</xdr:col>
      <xdr:colOff>38100</xdr:colOff>
      <xdr:row>98</xdr:row>
      <xdr:rowOff>125501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116628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55412</xdr:rowOff>
    </xdr:from>
    <xdr:to>
      <xdr:col>55</xdr:col>
      <xdr:colOff>0</xdr:colOff>
      <xdr:row>36</xdr:row>
      <xdr:rowOff>128379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27612"/>
          <a:ext cx="838200" cy="7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55412</xdr:rowOff>
    </xdr:from>
    <xdr:to>
      <xdr:col>50</xdr:col>
      <xdr:colOff>114300</xdr:colOff>
      <xdr:row>36</xdr:row>
      <xdr:rowOff>64708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27612"/>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64708</xdr:rowOff>
    </xdr:from>
    <xdr:to>
      <xdr:col>45</xdr:col>
      <xdr:colOff>177800</xdr:colOff>
      <xdr:row>36</xdr:row>
      <xdr:rowOff>143194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236908"/>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84869</xdr:rowOff>
    </xdr:from>
    <xdr:to>
      <xdr:col>41</xdr:col>
      <xdr:colOff>50800</xdr:colOff>
      <xdr:row>36</xdr:row>
      <xdr:rowOff>143194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28369"/>
          <a:ext cx="889000" cy="108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77579</xdr:rowOff>
    </xdr:from>
    <xdr:to>
      <xdr:col>55</xdr:col>
      <xdr:colOff>50800</xdr:colOff>
      <xdr:row>37</xdr:row>
      <xdr:rowOff>7729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4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100456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0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4612</xdr:rowOff>
    </xdr:from>
    <xdr:to>
      <xdr:col>50</xdr:col>
      <xdr:colOff>165100</xdr:colOff>
      <xdr:row>36</xdr:row>
      <xdr:rowOff>106212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122739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9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13908</xdr:rowOff>
    </xdr:from>
    <xdr:to>
      <xdr:col>46</xdr:col>
      <xdr:colOff>38100</xdr:colOff>
      <xdr:row>36</xdr:row>
      <xdr:rowOff>115508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1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132035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59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92394</xdr:rowOff>
    </xdr:from>
    <xdr:to>
      <xdr:col>41</xdr:col>
      <xdr:colOff>101600</xdr:colOff>
      <xdr:row>37</xdr:row>
      <xdr:rowOff>22544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6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39071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3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34069</xdr:rowOff>
    </xdr:from>
    <xdr:to>
      <xdr:col>36</xdr:col>
      <xdr:colOff>165100</xdr:colOff>
      <xdr:row>30</xdr:row>
      <xdr:rowOff>135669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17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152196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5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149693</xdr:rowOff>
    </xdr:from>
    <xdr:to>
      <xdr:col>55</xdr:col>
      <xdr:colOff>0</xdr:colOff>
      <xdr:row>55</xdr:row>
      <xdr:rowOff>153840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8893643"/>
          <a:ext cx="838200" cy="68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153840</xdr:rowOff>
    </xdr:from>
    <xdr:to>
      <xdr:col>50</xdr:col>
      <xdr:colOff>114300</xdr:colOff>
      <xdr:row>57</xdr:row>
      <xdr:rowOff>37205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583590"/>
          <a:ext cx="889000" cy="22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117852</xdr:rowOff>
    </xdr:from>
    <xdr:to>
      <xdr:col>45</xdr:col>
      <xdr:colOff>177800</xdr:colOff>
      <xdr:row>57</xdr:row>
      <xdr:rowOff>37205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719052"/>
          <a:ext cx="889000" cy="9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69307</xdr:rowOff>
    </xdr:from>
    <xdr:to>
      <xdr:col>41</xdr:col>
      <xdr:colOff>50800</xdr:colOff>
      <xdr:row>56</xdr:row>
      <xdr:rowOff>117852</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499057"/>
          <a:ext cx="889000" cy="2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98893</xdr:rowOff>
    </xdr:from>
    <xdr:to>
      <xdr:col>55</xdr:col>
      <xdr:colOff>50800</xdr:colOff>
      <xdr:row>52</xdr:row>
      <xdr:rowOff>29043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88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121770</xdr:rowOff>
    </xdr:from>
    <xdr:ext cx="599010"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869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103040</xdr:rowOff>
    </xdr:from>
    <xdr:to>
      <xdr:col>50</xdr:col>
      <xdr:colOff>165100</xdr:colOff>
      <xdr:row>56</xdr:row>
      <xdr:rowOff>33190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5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49717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3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157855</xdr:rowOff>
    </xdr:from>
    <xdr:to>
      <xdr:col>46</xdr:col>
      <xdr:colOff>38100</xdr:colOff>
      <xdr:row>57</xdr:row>
      <xdr:rowOff>88005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79132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8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67052</xdr:rowOff>
    </xdr:from>
    <xdr:to>
      <xdr:col>41</xdr:col>
      <xdr:colOff>101600</xdr:colOff>
      <xdr:row>56</xdr:row>
      <xdr:rowOff>168652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159779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7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18507</xdr:rowOff>
    </xdr:from>
    <xdr:to>
      <xdr:col>36</xdr:col>
      <xdr:colOff>165100</xdr:colOff>
      <xdr:row>55</xdr:row>
      <xdr:rowOff>120107</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4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111234</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54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13421</xdr:rowOff>
    </xdr:from>
    <xdr:to>
      <xdr:col>55</xdr:col>
      <xdr:colOff>0</xdr:colOff>
      <xdr:row>77</xdr:row>
      <xdr:rowOff>163565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043621"/>
          <a:ext cx="838200" cy="32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13421</xdr:rowOff>
    </xdr:from>
    <xdr:to>
      <xdr:col>50</xdr:col>
      <xdr:colOff>114300</xdr:colOff>
      <xdr:row>77</xdr:row>
      <xdr:rowOff>71966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043621"/>
          <a:ext cx="889000" cy="22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71966</xdr:rowOff>
    </xdr:from>
    <xdr:to>
      <xdr:col>45</xdr:col>
      <xdr:colOff>177800</xdr:colOff>
      <xdr:row>77</xdr:row>
      <xdr:rowOff>133986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273616"/>
          <a:ext cx="889000" cy="6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123309</xdr:rowOff>
    </xdr:from>
    <xdr:to>
      <xdr:col>41</xdr:col>
      <xdr:colOff>50800</xdr:colOff>
      <xdr:row>77</xdr:row>
      <xdr:rowOff>133986</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24959"/>
          <a:ext cx="8890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112765</xdr:rowOff>
    </xdr:from>
    <xdr:to>
      <xdr:col>55</xdr:col>
      <xdr:colOff>50800</xdr:colOff>
      <xdr:row>78</xdr:row>
      <xdr:rowOff>42915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91192</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134072</xdr:rowOff>
    </xdr:from>
    <xdr:to>
      <xdr:col>50</xdr:col>
      <xdr:colOff>165100</xdr:colOff>
      <xdr:row>76</xdr:row>
      <xdr:rowOff>64222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29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80749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7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21166</xdr:rowOff>
    </xdr:from>
    <xdr:to>
      <xdr:col>46</xdr:col>
      <xdr:colOff>38100</xdr:colOff>
      <xdr:row>77</xdr:row>
      <xdr:rowOff>122766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113893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3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83186</xdr:rowOff>
    </xdr:from>
    <xdr:to>
      <xdr:col>41</xdr:col>
      <xdr:colOff>101600</xdr:colOff>
      <xdr:row>78</xdr:row>
      <xdr:rowOff>13336</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4463</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72509</xdr:rowOff>
    </xdr:from>
    <xdr:to>
      <xdr:col>36</xdr:col>
      <xdr:colOff>165100</xdr:colOff>
      <xdr:row>78</xdr:row>
      <xdr:rowOff>2659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165236</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6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79970</xdr:rowOff>
    </xdr:from>
    <xdr:to>
      <xdr:col>55</xdr:col>
      <xdr:colOff>0</xdr:colOff>
      <xdr:row>96</xdr:row>
      <xdr:rowOff>132989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5681920"/>
          <a:ext cx="838200" cy="9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132989</xdr:rowOff>
    </xdr:from>
    <xdr:to>
      <xdr:col>50</xdr:col>
      <xdr:colOff>114300</xdr:colOff>
      <xdr:row>97</xdr:row>
      <xdr:rowOff>56914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592189"/>
          <a:ext cx="889000" cy="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22068</xdr:rowOff>
    </xdr:from>
    <xdr:to>
      <xdr:col>45</xdr:col>
      <xdr:colOff>177800</xdr:colOff>
      <xdr:row>97</xdr:row>
      <xdr:rowOff>56914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652718"/>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54922</xdr:rowOff>
    </xdr:from>
    <xdr:to>
      <xdr:col>41</xdr:col>
      <xdr:colOff>50800</xdr:colOff>
      <xdr:row>97</xdr:row>
      <xdr:rowOff>22068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342672"/>
          <a:ext cx="889000" cy="3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29170</xdr:rowOff>
    </xdr:from>
    <xdr:to>
      <xdr:col>55</xdr:col>
      <xdr:colOff>50800</xdr:colOff>
      <xdr:row>91</xdr:row>
      <xdr:rowOff>130770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56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115547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55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82189</xdr:rowOff>
    </xdr:from>
    <xdr:to>
      <xdr:col>50</xdr:col>
      <xdr:colOff>165100</xdr:colOff>
      <xdr:row>97</xdr:row>
      <xdr:rowOff>12339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3466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6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6114</xdr:rowOff>
    </xdr:from>
    <xdr:to>
      <xdr:col>46</xdr:col>
      <xdr:colOff>38100</xdr:colOff>
      <xdr:row>97</xdr:row>
      <xdr:rowOff>107714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98841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142718</xdr:rowOff>
    </xdr:from>
    <xdr:to>
      <xdr:col>41</xdr:col>
      <xdr:colOff>101600</xdr:colOff>
      <xdr:row>97</xdr:row>
      <xdr:rowOff>72868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63995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6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4122</xdr:rowOff>
    </xdr:from>
    <xdr:to>
      <xdr:col>36</xdr:col>
      <xdr:colOff>165100</xdr:colOff>
      <xdr:row>95</xdr:row>
      <xdr:rowOff>105722</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29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122249</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0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81087</xdr:rowOff>
    </xdr:from>
    <xdr:to>
      <xdr:col>85</xdr:col>
      <xdr:colOff>127000</xdr:colOff>
      <xdr:row>38</xdr:row>
      <xdr:rowOff>134031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596187"/>
          <a:ext cx="8382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81087</xdr:rowOff>
    </xdr:from>
    <xdr:to>
      <xdr:col>81</xdr:col>
      <xdr:colOff>50800</xdr:colOff>
      <xdr:row>38</xdr:row>
      <xdr:rowOff>119309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596187"/>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50957</xdr:rowOff>
    </xdr:from>
    <xdr:to>
      <xdr:col>76</xdr:col>
      <xdr:colOff>114300</xdr:colOff>
      <xdr:row>38</xdr:row>
      <xdr:rowOff>119309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566057"/>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50957</xdr:rowOff>
    </xdr:from>
    <xdr:to>
      <xdr:col>71</xdr:col>
      <xdr:colOff>177800</xdr:colOff>
      <xdr:row>38</xdr:row>
      <xdr:rowOff>109525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566057"/>
          <a:ext cx="889000" cy="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83231</xdr:rowOff>
    </xdr:from>
    <xdr:to>
      <xdr:col>85</xdr:col>
      <xdr:colOff>177800</xdr:colOff>
      <xdr:row>39</xdr:row>
      <xdr:rowOff>13381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169608</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30287</xdr:rowOff>
    </xdr:from>
    <xdr:to>
      <xdr:col>81</xdr:col>
      <xdr:colOff>101600</xdr:colOff>
      <xdr:row>38</xdr:row>
      <xdr:rowOff>131887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123014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3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68509</xdr:rowOff>
    </xdr:from>
    <xdr:to>
      <xdr:col>76</xdr:col>
      <xdr:colOff>165100</xdr:colOff>
      <xdr:row>38</xdr:row>
      <xdr:rowOff>170109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161236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7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xdr:rowOff>
    </xdr:from>
    <xdr:to>
      <xdr:col>72</xdr:col>
      <xdr:colOff>38100</xdr:colOff>
      <xdr:row>38</xdr:row>
      <xdr:rowOff>101757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92884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60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58725</xdr:rowOff>
    </xdr:from>
    <xdr:to>
      <xdr:col>67</xdr:col>
      <xdr:colOff>101600</xdr:colOff>
      <xdr:row>38</xdr:row>
      <xdr:rowOff>160325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151452</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6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149072</xdr:rowOff>
    </xdr:from>
    <xdr:to>
      <xdr:col>85</xdr:col>
      <xdr:colOff>127000</xdr:colOff>
      <xdr:row>74</xdr:row>
      <xdr:rowOff>157776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36372"/>
          <a:ext cx="8382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132776</xdr:rowOff>
    </xdr:from>
    <xdr:to>
      <xdr:col>81</xdr:col>
      <xdr:colOff>50800</xdr:colOff>
      <xdr:row>74</xdr:row>
      <xdr:rowOff>149072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20076"/>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132776</xdr:rowOff>
    </xdr:from>
    <xdr:to>
      <xdr:col>76</xdr:col>
      <xdr:colOff>114300</xdr:colOff>
      <xdr:row>75</xdr:row>
      <xdr:rowOff>9937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20076"/>
          <a:ext cx="889000" cy="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9937</xdr:rowOff>
    </xdr:from>
    <xdr:to>
      <xdr:col>71</xdr:col>
      <xdr:colOff>177800</xdr:colOff>
      <xdr:row>75</xdr:row>
      <xdr:rowOff>55118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868687"/>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106976</xdr:rowOff>
    </xdr:from>
    <xdr:to>
      <xdr:col>85</xdr:col>
      <xdr:colOff>177800</xdr:colOff>
      <xdr:row>75</xdr:row>
      <xdr:rowOff>37126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9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129853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4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98272</xdr:rowOff>
    </xdr:from>
    <xdr:to>
      <xdr:col>81</xdr:col>
      <xdr:colOff>101600</xdr:colOff>
      <xdr:row>75</xdr:row>
      <xdr:rowOff>28422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44949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81976</xdr:rowOff>
    </xdr:from>
    <xdr:to>
      <xdr:col>76</xdr:col>
      <xdr:colOff>165100</xdr:colOff>
      <xdr:row>75</xdr:row>
      <xdr:rowOff>12126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28653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130587</xdr:rowOff>
    </xdr:from>
    <xdr:to>
      <xdr:col>72</xdr:col>
      <xdr:colOff>38100</xdr:colOff>
      <xdr:row>75</xdr:row>
      <xdr:rowOff>60737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77264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4318</xdr:rowOff>
    </xdr:from>
    <xdr:to>
      <xdr:col>67</xdr:col>
      <xdr:colOff>101600</xdr:colOff>
      <xdr:row>75</xdr:row>
      <xdr:rowOff>105918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122445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149720</xdr:rowOff>
    </xdr:from>
    <xdr:to>
      <xdr:col>85</xdr:col>
      <xdr:colOff>127000</xdr:colOff>
      <xdr:row>97</xdr:row>
      <xdr:rowOff>153772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780370"/>
          <a:ext cx="8382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133998</xdr:rowOff>
    </xdr:from>
    <xdr:to>
      <xdr:col>81</xdr:col>
      <xdr:colOff>50800</xdr:colOff>
      <xdr:row>97</xdr:row>
      <xdr:rowOff>149720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764648"/>
          <a:ext cx="889000" cy="1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70765</xdr:rowOff>
    </xdr:from>
    <xdr:to>
      <xdr:col>76</xdr:col>
      <xdr:colOff>114300</xdr:colOff>
      <xdr:row>97</xdr:row>
      <xdr:rowOff>133998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01415"/>
          <a:ext cx="889000" cy="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70765</xdr:rowOff>
    </xdr:from>
    <xdr:to>
      <xdr:col>71</xdr:col>
      <xdr:colOff>177800</xdr:colOff>
      <xdr:row>98</xdr:row>
      <xdr:rowOff>28587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01415"/>
          <a:ext cx="889000" cy="12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102972</xdr:rowOff>
    </xdr:from>
    <xdr:to>
      <xdr:col>85</xdr:col>
      <xdr:colOff>177800</xdr:colOff>
      <xdr:row>98</xdr:row>
      <xdr:rowOff>33122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81399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1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98920</xdr:rowOff>
    </xdr:from>
    <xdr:to>
      <xdr:col>81</xdr:col>
      <xdr:colOff>101600</xdr:colOff>
      <xdr:row>98</xdr:row>
      <xdr:rowOff>29070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20197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2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83198</xdr:rowOff>
    </xdr:from>
    <xdr:to>
      <xdr:col>76</xdr:col>
      <xdr:colOff>165100</xdr:colOff>
      <xdr:row>98</xdr:row>
      <xdr:rowOff>13348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4475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19965</xdr:rowOff>
    </xdr:from>
    <xdr:to>
      <xdr:col>72</xdr:col>
      <xdr:colOff>38100</xdr:colOff>
      <xdr:row>97</xdr:row>
      <xdr:rowOff>121565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6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112692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7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149237</xdr:rowOff>
    </xdr:from>
    <xdr:to>
      <xdr:col>67</xdr:col>
      <xdr:colOff>101600</xdr:colOff>
      <xdr:row>98</xdr:row>
      <xdr:rowOff>79387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70514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96449</xdr:rowOff>
    </xdr:from>
    <xdr:to>
      <xdr:col>116</xdr:col>
      <xdr:colOff>63500</xdr:colOff>
      <xdr:row>37</xdr:row>
      <xdr:rowOff>170973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268649"/>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96449</xdr:rowOff>
    </xdr:from>
    <xdr:to>
      <xdr:col>111</xdr:col>
      <xdr:colOff>177800</xdr:colOff>
      <xdr:row>37</xdr:row>
      <xdr:rowOff>97592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268649"/>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96723</xdr:rowOff>
    </xdr:from>
    <xdr:to>
      <xdr:col>107</xdr:col>
      <xdr:colOff>50800</xdr:colOff>
      <xdr:row>37</xdr:row>
      <xdr:rowOff>97592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4037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82047</xdr:rowOff>
    </xdr:from>
    <xdr:to>
      <xdr:col>102</xdr:col>
      <xdr:colOff>114300</xdr:colOff>
      <xdr:row>37</xdr:row>
      <xdr:rowOff>96723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425697"/>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120173</xdr:rowOff>
    </xdr:from>
    <xdr:to>
      <xdr:col>116</xdr:col>
      <xdr:colOff>114300</xdr:colOff>
      <xdr:row>38</xdr:row>
      <xdr:rowOff>50323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98600</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4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45649</xdr:rowOff>
    </xdr:from>
    <xdr:to>
      <xdr:col>112</xdr:col>
      <xdr:colOff>38100</xdr:colOff>
      <xdr:row>36</xdr:row>
      <xdr:rowOff>147249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2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163776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9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46792</xdr:rowOff>
    </xdr:from>
    <xdr:to>
      <xdr:col>107</xdr:col>
      <xdr:colOff>101600</xdr:colOff>
      <xdr:row>37</xdr:row>
      <xdr:rowOff>148392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164919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6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45923</xdr:rowOff>
    </xdr:from>
    <xdr:to>
      <xdr:col>102</xdr:col>
      <xdr:colOff>165100</xdr:colOff>
      <xdr:row>37</xdr:row>
      <xdr:rowOff>147523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164050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31247</xdr:rowOff>
    </xdr:from>
    <xdr:to>
      <xdr:col>98</xdr:col>
      <xdr:colOff>38100</xdr:colOff>
      <xdr:row>37</xdr:row>
      <xdr:rowOff>132847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149374</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5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137826</xdr:rowOff>
    </xdr:from>
    <xdr:to>
      <xdr:col>116</xdr:col>
      <xdr:colOff>63500</xdr:colOff>
      <xdr:row>58</xdr:row>
      <xdr:rowOff>137871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81926"/>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135448</xdr:rowOff>
    </xdr:from>
    <xdr:to>
      <xdr:col>111</xdr:col>
      <xdr:colOff>177800</xdr:colOff>
      <xdr:row>58</xdr:row>
      <xdr:rowOff>137871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79548"/>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135448</xdr:rowOff>
    </xdr:from>
    <xdr:to>
      <xdr:col>107</xdr:col>
      <xdr:colOff>50800</xdr:colOff>
      <xdr:row>58</xdr:row>
      <xdr:rowOff>135540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7954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135448</xdr:rowOff>
    </xdr:from>
    <xdr:to>
      <xdr:col>102</xdr:col>
      <xdr:colOff>114300</xdr:colOff>
      <xdr:row>58</xdr:row>
      <xdr:rowOff>135540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954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87026</xdr:rowOff>
    </xdr:from>
    <xdr:to>
      <xdr:col>116</xdr:col>
      <xdr:colOff>114300</xdr:colOff>
      <xdr:row>59</xdr:row>
      <xdr:rowOff>17176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1953</xdr:rowOff>
    </xdr:from>
    <xdr:ext cx="313932"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46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87071</xdr:rowOff>
    </xdr:from>
    <xdr:to>
      <xdr:col>112</xdr:col>
      <xdr:colOff>38100</xdr:colOff>
      <xdr:row>59</xdr:row>
      <xdr:rowOff>17221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8348</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66333" y="1012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84648</xdr:rowOff>
    </xdr:from>
    <xdr:to>
      <xdr:col>107</xdr:col>
      <xdr:colOff>101600</xdr:colOff>
      <xdr:row>59</xdr:row>
      <xdr:rowOff>14798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5925</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12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84740</xdr:rowOff>
    </xdr:from>
    <xdr:to>
      <xdr:col>102</xdr:col>
      <xdr:colOff>165100</xdr:colOff>
      <xdr:row>59</xdr:row>
      <xdr:rowOff>14890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6017</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121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84648</xdr:rowOff>
    </xdr:from>
    <xdr:to>
      <xdr:col>98</xdr:col>
      <xdr:colOff>38100</xdr:colOff>
      <xdr:row>59</xdr:row>
      <xdr:rowOff>14798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5925</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12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89156</xdr:rowOff>
    </xdr:from>
    <xdr:to>
      <xdr:col>116</xdr:col>
      <xdr:colOff>63500</xdr:colOff>
      <xdr:row>76</xdr:row>
      <xdr:rowOff>108930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19356"/>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108930</xdr:rowOff>
    </xdr:from>
    <xdr:to>
      <xdr:col>111</xdr:col>
      <xdr:colOff>177800</xdr:colOff>
      <xdr:row>76</xdr:row>
      <xdr:rowOff>153668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39130"/>
          <a:ext cx="889000" cy="4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153668</xdr:rowOff>
    </xdr:from>
    <xdr:to>
      <xdr:col>107</xdr:col>
      <xdr:colOff>50800</xdr:colOff>
      <xdr:row>76</xdr:row>
      <xdr:rowOff>155794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83868"/>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155794</xdr:rowOff>
    </xdr:from>
    <xdr:to>
      <xdr:col>102</xdr:col>
      <xdr:colOff>114300</xdr:colOff>
      <xdr:row>77</xdr:row>
      <xdr:rowOff>18450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85994"/>
          <a:ext cx="8890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38356</xdr:rowOff>
    </xdr:from>
    <xdr:to>
      <xdr:col>116</xdr:col>
      <xdr:colOff>114300</xdr:colOff>
      <xdr:row>76</xdr:row>
      <xdr:rowOff>139956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16783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58130</xdr:rowOff>
    </xdr:from>
    <xdr:to>
      <xdr:col>112</xdr:col>
      <xdr:colOff>38100</xdr:colOff>
      <xdr:row>76</xdr:row>
      <xdr:rowOff>159730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150857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102868</xdr:rowOff>
    </xdr:from>
    <xdr:to>
      <xdr:col>107</xdr:col>
      <xdr:colOff>101600</xdr:colOff>
      <xdr:row>77</xdr:row>
      <xdr:rowOff>33018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24145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104994</xdr:rowOff>
    </xdr:from>
    <xdr:to>
      <xdr:col>102</xdr:col>
      <xdr:colOff>165100</xdr:colOff>
      <xdr:row>77</xdr:row>
      <xdr:rowOff>35144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26271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139100</xdr:rowOff>
    </xdr:from>
    <xdr:to>
      <xdr:col>98</xdr:col>
      <xdr:colOff>38100</xdr:colOff>
      <xdr:row>77</xdr:row>
      <xdr:rowOff>69250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60377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560,402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人件費は、地域手当や勤勉手当の引き上げにより増加しており、類似団体と比較してもコストが高い状況となっている。普通建設事業費は、道の駅再整備事業や子育て支援センター・保健センター集約複合施設整備事業など既存施設の更新整備に取り組んだこと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100,888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％増となり、更新整備に限ると、住民一人当たり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％増となっている。扶助費は、障害福祉サービス給付事業の増加の影響により、住民一人当たり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105,686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円と歳出全体の構成比が最も高くなっている。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87,729
82,988
481.62
51,005,966
49,163,482
1,554,126
26,375,910
45,722,359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126441</xdr:rowOff>
    </xdr:from>
    <xdr:to>
      <xdr:col>24</xdr:col>
      <xdr:colOff>63500</xdr:colOff>
      <xdr:row>37</xdr:row>
      <xdr:rowOff>22657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98641"/>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144729</xdr:rowOff>
    </xdr:from>
    <xdr:to>
      <xdr:col>19</xdr:col>
      <xdr:colOff>177800</xdr:colOff>
      <xdr:row>37</xdr:row>
      <xdr:rowOff>22657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1692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104496</xdr:rowOff>
    </xdr:from>
    <xdr:to>
      <xdr:col>15</xdr:col>
      <xdr:colOff>50800</xdr:colOff>
      <xdr:row>36</xdr:row>
      <xdr:rowOff>144729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76696"/>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104496</xdr:rowOff>
    </xdr:from>
    <xdr:to>
      <xdr:col>10</xdr:col>
      <xdr:colOff>114300</xdr:colOff>
      <xdr:row>36</xdr:row>
      <xdr:rowOff>160274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76696"/>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75641</xdr:rowOff>
    </xdr:from>
    <xdr:to>
      <xdr:col>24</xdr:col>
      <xdr:colOff>114300</xdr:colOff>
      <xdr:row>37</xdr:row>
      <xdr:rowOff>5791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54068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2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143307</xdr:rowOff>
    </xdr:from>
    <xdr:to>
      <xdr:col>20</xdr:col>
      <xdr:colOff>38100</xdr:colOff>
      <xdr:row>37</xdr:row>
      <xdr:rowOff>73457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64584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93929</xdr:rowOff>
    </xdr:from>
    <xdr:to>
      <xdr:col>15</xdr:col>
      <xdr:colOff>101600</xdr:colOff>
      <xdr:row>37</xdr:row>
      <xdr:rowOff>24079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53696</xdr:rowOff>
    </xdr:from>
    <xdr:to>
      <xdr:col>10</xdr:col>
      <xdr:colOff>165100</xdr:colOff>
      <xdr:row>36</xdr:row>
      <xdr:rowOff>155296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146423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115225</xdr:rowOff>
    </xdr:from>
    <xdr:to>
      <xdr:col>24</xdr:col>
      <xdr:colOff>63500</xdr:colOff>
      <xdr:row>56</xdr:row>
      <xdr:rowOff>14671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44975"/>
          <a:ext cx="838200" cy="7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168915</xdr:rowOff>
    </xdr:from>
    <xdr:to>
      <xdr:col>19</xdr:col>
      <xdr:colOff>177800</xdr:colOff>
      <xdr:row>56</xdr:row>
      <xdr:rowOff>14671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98665"/>
          <a:ext cx="889000" cy="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129429</xdr:rowOff>
    </xdr:from>
    <xdr:to>
      <xdr:col>15</xdr:col>
      <xdr:colOff>50800</xdr:colOff>
      <xdr:row>55</xdr:row>
      <xdr:rowOff>168915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59179"/>
          <a:ext cx="889000" cy="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101562</xdr:rowOff>
    </xdr:from>
    <xdr:to>
      <xdr:col>10</xdr:col>
      <xdr:colOff>114300</xdr:colOff>
      <xdr:row>55</xdr:row>
      <xdr:rowOff>129429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45512"/>
          <a:ext cx="889000" cy="7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64425</xdr:rowOff>
    </xdr:from>
    <xdr:to>
      <xdr:col>24</xdr:col>
      <xdr:colOff>114300</xdr:colOff>
      <xdr:row>55</xdr:row>
      <xdr:rowOff>166025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87302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135321</xdr:rowOff>
    </xdr:from>
    <xdr:to>
      <xdr:col>20</xdr:col>
      <xdr:colOff>38100</xdr:colOff>
      <xdr:row>56</xdr:row>
      <xdr:rowOff>65471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56598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5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118115</xdr:rowOff>
    </xdr:from>
    <xdr:to>
      <xdr:col>15</xdr:col>
      <xdr:colOff>101600</xdr:colOff>
      <xdr:row>56</xdr:row>
      <xdr:rowOff>48265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39392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78629</xdr:rowOff>
    </xdr:from>
    <xdr:to>
      <xdr:col>10</xdr:col>
      <xdr:colOff>165100</xdr:colOff>
      <xdr:row>56</xdr:row>
      <xdr:rowOff>8779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25306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50762</xdr:rowOff>
    </xdr:from>
    <xdr:to>
      <xdr:col>6</xdr:col>
      <xdr:colOff>38100</xdr:colOff>
      <xdr:row>51</xdr:row>
      <xdr:rowOff>152362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168889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6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125723</xdr:rowOff>
    </xdr:from>
    <xdr:to>
      <xdr:col>24</xdr:col>
      <xdr:colOff>63500</xdr:colOff>
      <xdr:row>74</xdr:row>
      <xdr:rowOff>140516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13023"/>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125723</xdr:rowOff>
    </xdr:from>
    <xdr:to>
      <xdr:col>19</xdr:col>
      <xdr:colOff>177800</xdr:colOff>
      <xdr:row>75</xdr:row>
      <xdr:rowOff>152327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13023"/>
          <a:ext cx="889000" cy="19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152327</xdr:rowOff>
    </xdr:from>
    <xdr:to>
      <xdr:col>15</xdr:col>
      <xdr:colOff>50800</xdr:colOff>
      <xdr:row>76</xdr:row>
      <xdr:rowOff>37364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1077"/>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37364</xdr:rowOff>
    </xdr:from>
    <xdr:to>
      <xdr:col>10</xdr:col>
      <xdr:colOff>114300</xdr:colOff>
      <xdr:row>77</xdr:row>
      <xdr:rowOff>130229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7564"/>
          <a:ext cx="889000" cy="26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89716</xdr:rowOff>
    </xdr:from>
    <xdr:to>
      <xdr:col>24</xdr:col>
      <xdr:colOff>114300</xdr:colOff>
      <xdr:row>75</xdr:row>
      <xdr:rowOff>19866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112593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2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74923</xdr:rowOff>
    </xdr:from>
    <xdr:to>
      <xdr:col>20</xdr:col>
      <xdr:colOff>38100</xdr:colOff>
      <xdr:row>75</xdr:row>
      <xdr:rowOff>5073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21600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101527</xdr:rowOff>
    </xdr:from>
    <xdr:to>
      <xdr:col>15</xdr:col>
      <xdr:colOff>101600</xdr:colOff>
      <xdr:row>76</xdr:row>
      <xdr:rowOff>31677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48204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158014</xdr:rowOff>
    </xdr:from>
    <xdr:to>
      <xdr:col>10</xdr:col>
      <xdr:colOff>165100</xdr:colOff>
      <xdr:row>76</xdr:row>
      <xdr:rowOff>88164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79291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0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79429</xdr:rowOff>
    </xdr:from>
    <xdr:to>
      <xdr:col>6</xdr:col>
      <xdr:colOff>38100</xdr:colOff>
      <xdr:row>78</xdr:row>
      <xdr:rowOff>9579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7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66224</xdr:rowOff>
    </xdr:from>
    <xdr:to>
      <xdr:col>24</xdr:col>
      <xdr:colOff>63500</xdr:colOff>
      <xdr:row>96</xdr:row>
      <xdr:rowOff>120269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25424"/>
          <a:ext cx="838200" cy="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58662</xdr:rowOff>
    </xdr:from>
    <xdr:to>
      <xdr:col>19</xdr:col>
      <xdr:colOff>177800</xdr:colOff>
      <xdr:row>96</xdr:row>
      <xdr:rowOff>120269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7862"/>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58662</xdr:rowOff>
    </xdr:from>
    <xdr:to>
      <xdr:col>15</xdr:col>
      <xdr:colOff>50800</xdr:colOff>
      <xdr:row>96</xdr:row>
      <xdr:rowOff>72986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7862"/>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72986</xdr:rowOff>
    </xdr:from>
    <xdr:to>
      <xdr:col>10</xdr:col>
      <xdr:colOff>114300</xdr:colOff>
      <xdr:row>97</xdr:row>
      <xdr:rowOff>39649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32186"/>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15424</xdr:rowOff>
    </xdr:from>
    <xdr:to>
      <xdr:col>24</xdr:col>
      <xdr:colOff>114300</xdr:colOff>
      <xdr:row>96</xdr:row>
      <xdr:rowOff>117024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38301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69469</xdr:rowOff>
    </xdr:from>
    <xdr:to>
      <xdr:col>20</xdr:col>
      <xdr:colOff>38100</xdr:colOff>
      <xdr:row>96</xdr:row>
      <xdr:rowOff>171069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162196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7862</xdr:rowOff>
    </xdr:from>
    <xdr:to>
      <xdr:col>15</xdr:col>
      <xdr:colOff>101600</xdr:colOff>
      <xdr:row>96</xdr:row>
      <xdr:rowOff>109462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100589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22186</xdr:rowOff>
    </xdr:from>
    <xdr:to>
      <xdr:col>10</xdr:col>
      <xdr:colOff>165100</xdr:colOff>
      <xdr:row>96</xdr:row>
      <xdr:rowOff>123786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114913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160299</xdr:rowOff>
    </xdr:from>
    <xdr:to>
      <xdr:col>6</xdr:col>
      <xdr:colOff>38100</xdr:colOff>
      <xdr:row>97</xdr:row>
      <xdr:rowOff>90449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81576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1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62847</xdr:rowOff>
    </xdr:from>
    <xdr:to>
      <xdr:col>55</xdr:col>
      <xdr:colOff>0</xdr:colOff>
      <xdr:row>38</xdr:row>
      <xdr:rowOff>116513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77947"/>
          <a:ext cx="838200" cy="5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62847</xdr:rowOff>
    </xdr:from>
    <xdr:to>
      <xdr:col>50</xdr:col>
      <xdr:colOff>114300</xdr:colOff>
      <xdr:row>38</xdr:row>
      <xdr:rowOff>137305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77947"/>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137305</xdr:rowOff>
    </xdr:from>
    <xdr:to>
      <xdr:col>45</xdr:col>
      <xdr:colOff>177800</xdr:colOff>
      <xdr:row>39</xdr:row>
      <xdr:rowOff>5697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52405"/>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161472</xdr:rowOff>
    </xdr:from>
    <xdr:to>
      <xdr:col>41</xdr:col>
      <xdr:colOff>50800</xdr:colOff>
      <xdr:row>39</xdr:row>
      <xdr:rowOff>5697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76572"/>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65713</xdr:rowOff>
    </xdr:from>
    <xdr:to>
      <xdr:col>55</xdr:col>
      <xdr:colOff>50800</xdr:colOff>
      <xdr:row>38</xdr:row>
      <xdr:rowOff>167313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88590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12047</xdr:rowOff>
    </xdr:from>
    <xdr:to>
      <xdr:col>50</xdr:col>
      <xdr:colOff>165100</xdr:colOff>
      <xdr:row>38</xdr:row>
      <xdr:rowOff>113647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130174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3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86505</xdr:rowOff>
    </xdr:from>
    <xdr:to>
      <xdr:col>46</xdr:col>
      <xdr:colOff>38100</xdr:colOff>
      <xdr:row>39</xdr:row>
      <xdr:rowOff>16655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7782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6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126347</xdr:rowOff>
    </xdr:from>
    <xdr:to>
      <xdr:col>41</xdr:col>
      <xdr:colOff>101600</xdr:colOff>
      <xdr:row>39</xdr:row>
      <xdr:rowOff>56497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47624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3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110672</xdr:rowOff>
    </xdr:from>
    <xdr:to>
      <xdr:col>36</xdr:col>
      <xdr:colOff>165100</xdr:colOff>
      <xdr:row>39</xdr:row>
      <xdr:rowOff>40822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31949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42828</xdr:rowOff>
    </xdr:from>
    <xdr:to>
      <xdr:col>55</xdr:col>
      <xdr:colOff>0</xdr:colOff>
      <xdr:row>58</xdr:row>
      <xdr:rowOff>54704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86928"/>
          <a:ext cx="838200" cy="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54704</xdr:rowOff>
    </xdr:from>
    <xdr:to>
      <xdr:col>50</xdr:col>
      <xdr:colOff>114300</xdr:colOff>
      <xdr:row>58</xdr:row>
      <xdr:rowOff>63326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98804"/>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50491</xdr:rowOff>
    </xdr:from>
    <xdr:to>
      <xdr:col>45</xdr:col>
      <xdr:colOff>177800</xdr:colOff>
      <xdr:row>58</xdr:row>
      <xdr:rowOff>63326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94591"/>
          <a:ext cx="8890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50491</xdr:rowOff>
    </xdr:from>
    <xdr:to>
      <xdr:col>41</xdr:col>
      <xdr:colOff>50800</xdr:colOff>
      <xdr:row>58</xdr:row>
      <xdr:rowOff>86382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94591"/>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163478</xdr:rowOff>
    </xdr:from>
    <xdr:to>
      <xdr:col>55</xdr:col>
      <xdr:colOff>50800</xdr:colOff>
      <xdr:row>58</xdr:row>
      <xdr:rowOff>93628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14905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3904</xdr:rowOff>
    </xdr:from>
    <xdr:to>
      <xdr:col>50</xdr:col>
      <xdr:colOff>165100</xdr:colOff>
      <xdr:row>58</xdr:row>
      <xdr:rowOff>105504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122031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2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12526</xdr:rowOff>
    </xdr:from>
    <xdr:to>
      <xdr:col>46</xdr:col>
      <xdr:colOff>38100</xdr:colOff>
      <xdr:row>58</xdr:row>
      <xdr:rowOff>114126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5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130653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3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171141</xdr:rowOff>
    </xdr:from>
    <xdr:to>
      <xdr:col>41</xdr:col>
      <xdr:colOff>101600</xdr:colOff>
      <xdr:row>58</xdr:row>
      <xdr:rowOff>101291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4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117818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35582</xdr:rowOff>
    </xdr:from>
    <xdr:to>
      <xdr:col>36</xdr:col>
      <xdr:colOff>165100</xdr:colOff>
      <xdr:row>58</xdr:row>
      <xdr:rowOff>137182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153709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5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113548</xdr:rowOff>
    </xdr:from>
    <xdr:to>
      <xdr:col>55</xdr:col>
      <xdr:colOff>0</xdr:colOff>
      <xdr:row>77</xdr:row>
      <xdr:rowOff>119011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72298"/>
          <a:ext cx="838200" cy="3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171041</xdr:rowOff>
    </xdr:from>
    <xdr:to>
      <xdr:col>50</xdr:col>
      <xdr:colOff>114300</xdr:colOff>
      <xdr:row>77</xdr:row>
      <xdr:rowOff>119011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01241"/>
          <a:ext cx="889000" cy="1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171041</xdr:rowOff>
    </xdr:from>
    <xdr:to>
      <xdr:col>45</xdr:col>
      <xdr:colOff>177800</xdr:colOff>
      <xdr:row>77</xdr:row>
      <xdr:rowOff>54639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01241"/>
          <a:ext cx="889000" cy="5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33150</xdr:rowOff>
    </xdr:from>
    <xdr:to>
      <xdr:col>41</xdr:col>
      <xdr:colOff>50800</xdr:colOff>
      <xdr:row>77</xdr:row>
      <xdr:rowOff>54639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34800"/>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62748</xdr:rowOff>
    </xdr:from>
    <xdr:to>
      <xdr:col>55</xdr:col>
      <xdr:colOff>50800</xdr:colOff>
      <xdr:row>75</xdr:row>
      <xdr:rowOff>164348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85625</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7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68211</xdr:rowOff>
    </xdr:from>
    <xdr:to>
      <xdr:col>50</xdr:col>
      <xdr:colOff>165100</xdr:colOff>
      <xdr:row>77</xdr:row>
      <xdr:rowOff>169811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160938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6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120241</xdr:rowOff>
    </xdr:from>
    <xdr:to>
      <xdr:col>46</xdr:col>
      <xdr:colOff>38100</xdr:colOff>
      <xdr:row>77</xdr:row>
      <xdr:rowOff>50391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3839</xdr:rowOff>
    </xdr:from>
    <xdr:to>
      <xdr:col>41</xdr:col>
      <xdr:colOff>101600</xdr:colOff>
      <xdr:row>77</xdr:row>
      <xdr:rowOff>105439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96566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9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153800</xdr:rowOff>
    </xdr:from>
    <xdr:to>
      <xdr:col>36</xdr:col>
      <xdr:colOff>165100</xdr:colOff>
      <xdr:row>77</xdr:row>
      <xdr:rowOff>83950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75077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165278</xdr:rowOff>
    </xdr:from>
    <xdr:to>
      <xdr:col>55</xdr:col>
      <xdr:colOff>0</xdr:colOff>
      <xdr:row>96</xdr:row>
      <xdr:rowOff>114185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53028"/>
          <a:ext cx="838200" cy="1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114185</xdr:rowOff>
    </xdr:from>
    <xdr:to>
      <xdr:col>50</xdr:col>
      <xdr:colOff>114300</xdr:colOff>
      <xdr:row>96</xdr:row>
      <xdr:rowOff>117729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73385"/>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61189</xdr:rowOff>
    </xdr:from>
    <xdr:to>
      <xdr:col>45</xdr:col>
      <xdr:colOff>177800</xdr:colOff>
      <xdr:row>96</xdr:row>
      <xdr:rowOff>117729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20389"/>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61189</xdr:rowOff>
    </xdr:from>
    <xdr:to>
      <xdr:col>41</xdr:col>
      <xdr:colOff>50800</xdr:colOff>
      <xdr:row>96</xdr:row>
      <xdr:rowOff>98222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20389"/>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114478</xdr:rowOff>
    </xdr:from>
    <xdr:to>
      <xdr:col>55</xdr:col>
      <xdr:colOff>50800</xdr:colOff>
      <xdr:row>96</xdr:row>
      <xdr:rowOff>44628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92905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63385</xdr:rowOff>
    </xdr:from>
    <xdr:to>
      <xdr:col>50</xdr:col>
      <xdr:colOff>165100</xdr:colOff>
      <xdr:row>96</xdr:row>
      <xdr:rowOff>164985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1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66929</xdr:rowOff>
    </xdr:from>
    <xdr:to>
      <xdr:col>46</xdr:col>
      <xdr:colOff>38100</xdr:colOff>
      <xdr:row>96</xdr:row>
      <xdr:rowOff>168529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159656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10389</xdr:rowOff>
    </xdr:from>
    <xdr:to>
      <xdr:col>41</xdr:col>
      <xdr:colOff>101600</xdr:colOff>
      <xdr:row>96</xdr:row>
      <xdr:rowOff>111989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103116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47422</xdr:rowOff>
    </xdr:from>
    <xdr:to>
      <xdr:col>36</xdr:col>
      <xdr:colOff>165100</xdr:colOff>
      <xdr:row>96</xdr:row>
      <xdr:rowOff>149022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140149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55156</xdr:rowOff>
    </xdr:from>
    <xdr:to>
      <xdr:col>85</xdr:col>
      <xdr:colOff>127000</xdr:colOff>
      <xdr:row>37</xdr:row>
      <xdr:rowOff>85903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8806"/>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85903</xdr:rowOff>
    </xdr:from>
    <xdr:to>
      <xdr:col>81</xdr:col>
      <xdr:colOff>50800</xdr:colOff>
      <xdr:row>37</xdr:row>
      <xdr:rowOff>107124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9553"/>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107124</xdr:rowOff>
    </xdr:from>
    <xdr:to>
      <xdr:col>76</xdr:col>
      <xdr:colOff>114300</xdr:colOff>
      <xdr:row>37</xdr:row>
      <xdr:rowOff>117449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077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107772</xdr:rowOff>
    </xdr:from>
    <xdr:to>
      <xdr:col>71</xdr:col>
      <xdr:colOff>177800</xdr:colOff>
      <xdr:row>37</xdr:row>
      <xdr:rowOff>117449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51422"/>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4356</xdr:rowOff>
    </xdr:from>
    <xdr:to>
      <xdr:col>85</xdr:col>
      <xdr:colOff>177800</xdr:colOff>
      <xdr:row>37</xdr:row>
      <xdr:rowOff>105956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27233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35103</xdr:rowOff>
    </xdr:from>
    <xdr:to>
      <xdr:col>81</xdr:col>
      <xdr:colOff>101600</xdr:colOff>
      <xdr:row>37</xdr:row>
      <xdr:rowOff>136703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153230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56324</xdr:rowOff>
    </xdr:from>
    <xdr:to>
      <xdr:col>76</xdr:col>
      <xdr:colOff>165100</xdr:colOff>
      <xdr:row>37</xdr:row>
      <xdr:rowOff>157924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3001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66649</xdr:rowOff>
    </xdr:from>
    <xdr:to>
      <xdr:col>72</xdr:col>
      <xdr:colOff>38100</xdr:colOff>
      <xdr:row>37</xdr:row>
      <xdr:rowOff>168249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56972</xdr:rowOff>
    </xdr:from>
    <xdr:to>
      <xdr:col>67</xdr:col>
      <xdr:colOff>101600</xdr:colOff>
      <xdr:row>37</xdr:row>
      <xdr:rowOff>158572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140671</xdr:rowOff>
    </xdr:from>
    <xdr:to>
      <xdr:col>85</xdr:col>
      <xdr:colOff>127000</xdr:colOff>
      <xdr:row>55</xdr:row>
      <xdr:rowOff>54508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56071"/>
          <a:ext cx="838200" cy="4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54508</xdr:rowOff>
    </xdr:from>
    <xdr:to>
      <xdr:col>81</xdr:col>
      <xdr:colOff>50800</xdr:colOff>
      <xdr:row>55</xdr:row>
      <xdr:rowOff>156959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84258"/>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124117</xdr:rowOff>
    </xdr:from>
    <xdr:to>
      <xdr:col>76</xdr:col>
      <xdr:colOff>114300</xdr:colOff>
      <xdr:row>55</xdr:row>
      <xdr:rowOff>156959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55386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110992</xdr:rowOff>
    </xdr:from>
    <xdr:to>
      <xdr:col>71</xdr:col>
      <xdr:colOff>177800</xdr:colOff>
      <xdr:row>55</xdr:row>
      <xdr:rowOff>124117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197842"/>
          <a:ext cx="889000" cy="35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89871</xdr:rowOff>
    </xdr:from>
    <xdr:to>
      <xdr:col>85</xdr:col>
      <xdr:colOff>177800</xdr:colOff>
      <xdr:row>53</xdr:row>
      <xdr:rowOff>20021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112748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3708</xdr:rowOff>
    </xdr:from>
    <xdr:to>
      <xdr:col>81</xdr:col>
      <xdr:colOff>101600</xdr:colOff>
      <xdr:row>55</xdr:row>
      <xdr:rowOff>105308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121835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106159</xdr:rowOff>
    </xdr:from>
    <xdr:to>
      <xdr:col>76</xdr:col>
      <xdr:colOff>165100</xdr:colOff>
      <xdr:row>56</xdr:row>
      <xdr:rowOff>36309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27436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73317</xdr:rowOff>
    </xdr:from>
    <xdr:to>
      <xdr:col>72</xdr:col>
      <xdr:colOff>38100</xdr:colOff>
      <xdr:row>56</xdr:row>
      <xdr:rowOff>3467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19994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60192</xdr:rowOff>
    </xdr:from>
    <xdr:to>
      <xdr:col>67</xdr:col>
      <xdr:colOff>101600</xdr:colOff>
      <xdr:row>53</xdr:row>
      <xdr:rowOff>161792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6869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81087</xdr:rowOff>
    </xdr:from>
    <xdr:to>
      <xdr:col>85</xdr:col>
      <xdr:colOff>127000</xdr:colOff>
      <xdr:row>78</xdr:row>
      <xdr:rowOff>134031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54187"/>
          <a:ext cx="8382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81087</xdr:rowOff>
    </xdr:from>
    <xdr:to>
      <xdr:col>81</xdr:col>
      <xdr:colOff>50800</xdr:colOff>
      <xdr:row>78</xdr:row>
      <xdr:rowOff>119309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54187"/>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50958</xdr:rowOff>
    </xdr:from>
    <xdr:to>
      <xdr:col>76</xdr:col>
      <xdr:colOff>114300</xdr:colOff>
      <xdr:row>78</xdr:row>
      <xdr:rowOff>119309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24058"/>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50958</xdr:rowOff>
    </xdr:from>
    <xdr:to>
      <xdr:col>71</xdr:col>
      <xdr:colOff>177800</xdr:colOff>
      <xdr:row>78</xdr:row>
      <xdr:rowOff>109525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24058"/>
          <a:ext cx="8890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83231</xdr:rowOff>
    </xdr:from>
    <xdr:to>
      <xdr:col>85</xdr:col>
      <xdr:colOff>177800</xdr:colOff>
      <xdr:row>79</xdr:row>
      <xdr:rowOff>13381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169608</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30287</xdr:rowOff>
    </xdr:from>
    <xdr:to>
      <xdr:col>81</xdr:col>
      <xdr:colOff>101600</xdr:colOff>
      <xdr:row>78</xdr:row>
      <xdr:rowOff>131887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0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123014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9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68509</xdr:rowOff>
    </xdr:from>
    <xdr:to>
      <xdr:col>76</xdr:col>
      <xdr:colOff>165100</xdr:colOff>
      <xdr:row>78</xdr:row>
      <xdr:rowOff>170109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161236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34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xdr:rowOff>
    </xdr:from>
    <xdr:to>
      <xdr:col>72</xdr:col>
      <xdr:colOff>38100</xdr:colOff>
      <xdr:row>78</xdr:row>
      <xdr:rowOff>101758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92885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4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58725</xdr:rowOff>
    </xdr:from>
    <xdr:to>
      <xdr:col>67</xdr:col>
      <xdr:colOff>101600</xdr:colOff>
      <xdr:row>78</xdr:row>
      <xdr:rowOff>160325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151452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149073</xdr:rowOff>
    </xdr:from>
    <xdr:to>
      <xdr:col>85</xdr:col>
      <xdr:colOff>127000</xdr:colOff>
      <xdr:row>94</xdr:row>
      <xdr:rowOff>157776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265373"/>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132776</xdr:rowOff>
    </xdr:from>
    <xdr:to>
      <xdr:col>81</xdr:col>
      <xdr:colOff>50800</xdr:colOff>
      <xdr:row>94</xdr:row>
      <xdr:rowOff>149073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249076"/>
          <a:ext cx="889000" cy="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132776</xdr:rowOff>
    </xdr:from>
    <xdr:to>
      <xdr:col>76</xdr:col>
      <xdr:colOff>114300</xdr:colOff>
      <xdr:row>95</xdr:row>
      <xdr:rowOff>9937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249076"/>
          <a:ext cx="889000" cy="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9937</xdr:rowOff>
    </xdr:from>
    <xdr:to>
      <xdr:col>71</xdr:col>
      <xdr:colOff>177800</xdr:colOff>
      <xdr:row>95</xdr:row>
      <xdr:rowOff>55118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97687"/>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106976</xdr:rowOff>
    </xdr:from>
    <xdr:to>
      <xdr:col>85</xdr:col>
      <xdr:colOff>177800</xdr:colOff>
      <xdr:row>95</xdr:row>
      <xdr:rowOff>37126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2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129853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7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98273</xdr:rowOff>
    </xdr:from>
    <xdr:to>
      <xdr:col>81</xdr:col>
      <xdr:colOff>101600</xdr:colOff>
      <xdr:row>95</xdr:row>
      <xdr:rowOff>28423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44950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98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81976</xdr:rowOff>
    </xdr:from>
    <xdr:to>
      <xdr:col>76</xdr:col>
      <xdr:colOff>165100</xdr:colOff>
      <xdr:row>95</xdr:row>
      <xdr:rowOff>12126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28653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7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130587</xdr:rowOff>
    </xdr:from>
    <xdr:to>
      <xdr:col>72</xdr:col>
      <xdr:colOff>38100</xdr:colOff>
      <xdr:row>95</xdr:row>
      <xdr:rowOff>60737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2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77264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0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4318</xdr:rowOff>
    </xdr:from>
    <xdr:to>
      <xdr:col>67</xdr:col>
      <xdr:colOff>101600</xdr:colOff>
      <xdr:row>95</xdr:row>
      <xdr:rowOff>105918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122445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全体の構成比が最も高い民生費が住民一人当たり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194,925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低所得世帯等臨時特別給付金支給事業の縮小により前年度から減少したものの、類似団体と比較しても高い水準となっている。衛生費は、子育て支援センター・保健センター集約複合施設整備事業の増加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45,857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円と前年度より増加し類似団体を上回っている。また、商工費は道の駅再整備事業の増により、一人当たり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23,644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円と前年度と比べ大幅に増加している。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実質収支額が黒字に対し実質単年度収支は赤字となっている。実質単年度収支においては、市税や普通交付税が増となったものの、公共施設整備の増により、直近５か年で初めての赤字となった。</a:t>
          </a:r>
        </a:p>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1,023</a:t>
          </a:r>
          <a:r>
            <a:rPr kumimoji="1" lang="ja-JP" altLang="en-US" sz="1400">
              <a:latin typeface="ＭＳ ゴシック" pitchFamily="49" charset="-128"/>
              <a:ea typeface="ＭＳ ゴシック" pitchFamily="49" charset="-128"/>
            </a:rPr>
            <a:t>百万円の積立を行ったが</a:t>
          </a:r>
          <a:r>
            <a:rPr kumimoji="1" lang="en-US" altLang="ja-JP" sz="1400">
              <a:latin typeface="ＭＳ ゴシック" pitchFamily="49" charset="-128"/>
              <a:ea typeface="ＭＳ ゴシック" pitchFamily="49" charset="-128"/>
            </a:rPr>
            <a:t>1,594</a:t>
          </a:r>
          <a:r>
            <a:rPr kumimoji="1" lang="ja-JP" altLang="en-US" sz="1400">
              <a:latin typeface="ＭＳ ゴシック" pitchFamily="49" charset="-128"/>
              <a:ea typeface="ＭＳ ゴシック" pitchFamily="49" charset="-128"/>
            </a:rPr>
            <a:t>百万円の取崩を行ったことにより、前年度と比較し</a:t>
          </a:r>
          <a:r>
            <a:rPr kumimoji="1" lang="en-US" altLang="ja-JP" sz="1400">
              <a:latin typeface="ＭＳ ゴシック" pitchFamily="49" charset="-128"/>
              <a:ea typeface="ＭＳ ゴシック" pitchFamily="49" charset="-128"/>
            </a:rPr>
            <a:t>2.44</a:t>
          </a:r>
          <a:r>
            <a:rPr kumimoji="1" lang="ja-JP" altLang="en-US" sz="14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は、安定した経営がなされ、実質収支が高い水準を維持している。今後は、施設の更新投資の増大や人口減少に伴う料金収入の減少等も視野に入れ、徹底したコスト管理を行い一層の収支改善に努める。</a:t>
          </a: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年度より公営企業会計へ移行したことに伴い、より効率的な事業運営が可能になった。実質収支も黒字を維持しており、今後もさらなる経営の安定化や維持管理の効率化、水洗化率の向上が求められる。</a:t>
          </a:r>
        </a:p>
        <a:p>
          <a:r>
            <a:rPr kumimoji="1" lang="ja-JP" altLang="en-US" sz="1400">
              <a:latin typeface="ＭＳ ゴシック" pitchFamily="49" charset="-128"/>
              <a:ea typeface="ＭＳ ゴシック" pitchFamily="49" charset="-128"/>
            </a:rPr>
            <a:t>　病院事業会計については、赤字額は生じていないが、構造的に一般会計繰出金に依存している。歳入の確保、経費の削減などの経営改善が求められる。</a:t>
          </a:r>
        </a:p>
        <a:p>
          <a:r>
            <a:rPr kumimoji="1" lang="ja-JP" altLang="en-US" sz="1400">
              <a:latin typeface="ＭＳ ゴシック" pitchFamily="49" charset="-128"/>
              <a:ea typeface="ＭＳ ゴシック" pitchFamily="49" charset="-128"/>
            </a:rPr>
            <a:t>　国民健康保険特別会計については、赤字額は生じていないが</a:t>
          </a:r>
          <a:r>
            <a:rPr kumimoji="1" lang="ja-JP" altLang="en-US" sz="1400">
              <a:solidFill>
                <a:srgbClr val="FF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加入者の個人所得の伸びが鈍化していることに加え、高齢化に伴う国民健康保険税の減収や医療費の上昇が今後もさらに進展すること</a:t>
          </a:r>
          <a:r>
            <a:rPr kumimoji="1" lang="ja-JP" altLang="en-US" sz="1400">
              <a:latin typeface="ＭＳ ゴシック" pitchFamily="49" charset="-128"/>
              <a:ea typeface="ＭＳ ゴシック" pitchFamily="49" charset="-128"/>
            </a:rPr>
            <a:t>が見込まれるため、健全化に向けた取り組みが求められる。</a:t>
          </a:r>
        </a:p>
        <a:p>
          <a:r>
            <a:rPr kumimoji="1" lang="ja-JP" altLang="en-US" sz="1400">
              <a:latin typeface="ＭＳ ゴシック" pitchFamily="49" charset="-128"/>
              <a:ea typeface="ＭＳ ゴシック" pitchFamily="49" charset="-128"/>
            </a:rPr>
            <a:t>　その他の公営事業会計については、平均的な実質収支となっており、安定した経営がなされていると分析できる。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76" t="s">
        <v>76</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163"/>
      <c r="DK1" s="163"/>
      <c r="DL1" s="163"/>
      <c r="DM1" s="163"/>
      <c r="DN1" s="163"/>
      <c r="DO1" s="163"/>
    </row>
    <row r="2" spans="1:119" ht="24" thickBot="1" x14ac:dyDescent="0.25">
      <c r="B2" s="164" t="s">
        <v>77</v>
      </c>
      <c r="C2" s="164"/>
      <c r="D2" s="165"/>
    </row>
    <row r="3" spans="1:119" ht="18.75" customHeight="1" thickBot="1" x14ac:dyDescent="0.25">
      <c r="A3" s="163"/>
      <c r="B3" s="377" t="s">
        <v>78</v>
      </c>
      <c r="C3" s="378"/>
      <c r="D3" s="378"/>
      <c r="E3" s="379"/>
      <c r="F3" s="379"/>
      <c r="G3" s="379"/>
      <c r="H3" s="379"/>
      <c r="I3" s="379"/>
      <c r="J3" s="379"/>
      <c r="K3" s="379"/>
      <c r="L3" s="379" t="s">
        <v>79</v>
      </c>
      <c r="M3" s="379"/>
      <c r="N3" s="379"/>
      <c r="O3" s="379"/>
      <c r="P3" s="379"/>
      <c r="Q3" s="379"/>
      <c r="R3" s="386"/>
      <c r="S3" s="386"/>
      <c r="T3" s="386"/>
      <c r="U3" s="386"/>
      <c r="V3" s="387"/>
      <c r="W3" s="361" t="s">
        <v>80</v>
      </c>
      <c r="X3" s="362"/>
      <c r="Y3" s="362"/>
      <c r="Z3" s="362"/>
      <c r="AA3" s="362"/>
      <c r="AB3" s="378"/>
      <c r="AC3" s="386" t="s">
        <v>81</v>
      </c>
      <c r="AD3" s="362"/>
      <c r="AE3" s="362"/>
      <c r="AF3" s="362"/>
      <c r="AG3" s="362"/>
      <c r="AH3" s="362"/>
      <c r="AI3" s="362"/>
      <c r="AJ3" s="362"/>
      <c r="AK3" s="362"/>
      <c r="AL3" s="363"/>
      <c r="AM3" s="361" t="s">
        <v>82</v>
      </c>
      <c r="AN3" s="362"/>
      <c r="AO3" s="362"/>
      <c r="AP3" s="362"/>
      <c r="AQ3" s="362"/>
      <c r="AR3" s="362"/>
      <c r="AS3" s="362"/>
      <c r="AT3" s="362"/>
      <c r="AU3" s="362"/>
      <c r="AV3" s="362"/>
      <c r="AW3" s="362"/>
      <c r="AX3" s="363"/>
      <c r="AY3" s="398" t="s">
        <v>1</v>
      </c>
      <c r="AZ3" s="399"/>
      <c r="BA3" s="399"/>
      <c r="BB3" s="399"/>
      <c r="BC3" s="399"/>
      <c r="BD3" s="399"/>
      <c r="BE3" s="399"/>
      <c r="BF3" s="399"/>
      <c r="BG3" s="399"/>
      <c r="BH3" s="399"/>
      <c r="BI3" s="399"/>
      <c r="BJ3" s="399"/>
      <c r="BK3" s="399"/>
      <c r="BL3" s="399"/>
      <c r="BM3" s="400"/>
      <c r="BN3" s="361" t="s">
        <v>83</v>
      </c>
      <c r="BO3" s="362"/>
      <c r="BP3" s="362"/>
      <c r="BQ3" s="362"/>
      <c r="BR3" s="362"/>
      <c r="BS3" s="362"/>
      <c r="BT3" s="362"/>
      <c r="BU3" s="363"/>
      <c r="BV3" s="361" t="s">
        <v>84</v>
      </c>
      <c r="BW3" s="362"/>
      <c r="BX3" s="362"/>
      <c r="BY3" s="362"/>
      <c r="BZ3" s="362"/>
      <c r="CA3" s="362"/>
      <c r="CB3" s="362"/>
      <c r="CC3" s="363"/>
      <c r="CD3" s="398" t="s">
        <v>1</v>
      </c>
      <c r="CE3" s="399"/>
      <c r="CF3" s="399"/>
      <c r="CG3" s="399"/>
      <c r="CH3" s="399"/>
      <c r="CI3" s="399"/>
      <c r="CJ3" s="399"/>
      <c r="CK3" s="399"/>
      <c r="CL3" s="399"/>
      <c r="CM3" s="399"/>
      <c r="CN3" s="399"/>
      <c r="CO3" s="399"/>
      <c r="CP3" s="399"/>
      <c r="CQ3" s="399"/>
      <c r="CR3" s="399"/>
      <c r="CS3" s="400"/>
      <c r="CT3" s="361" t="s">
        <v>85</v>
      </c>
      <c r="CU3" s="362"/>
      <c r="CV3" s="362"/>
      <c r="CW3" s="362"/>
      <c r="CX3" s="362"/>
      <c r="CY3" s="362"/>
      <c r="CZ3" s="362"/>
      <c r="DA3" s="363"/>
      <c r="DB3" s="361" t="s">
        <v>86</v>
      </c>
      <c r="DC3" s="362"/>
      <c r="DD3" s="362"/>
      <c r="DE3" s="362"/>
      <c r="DF3" s="362"/>
      <c r="DG3" s="362"/>
      <c r="DH3" s="362"/>
      <c r="DI3" s="363"/>
    </row>
    <row r="4" spans="1:119" ht="18.75" customHeight="1" x14ac:dyDescent="0.2">
      <c r="A4" s="163"/>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87</v>
      </c>
      <c r="AZ4" s="365"/>
      <c r="BA4" s="365"/>
      <c r="BB4" s="365"/>
      <c r="BC4" s="365"/>
      <c r="BD4" s="365"/>
      <c r="BE4" s="365"/>
      <c r="BF4" s="365"/>
      <c r="BG4" s="365"/>
      <c r="BH4" s="365"/>
      <c r="BI4" s="365"/>
      <c r="BJ4" s="365"/>
      <c r="BK4" s="365"/>
      <c r="BL4" s="365"/>
      <c r="BM4" s="366"/>
      <c r="BN4" s="367">
        <v>51005966</v>
      </c>
      <c r="BO4" s="368"/>
      <c r="BP4" s="368"/>
      <c r="BQ4" s="368"/>
      <c r="BR4" s="368"/>
      <c r="BS4" s="368"/>
      <c r="BT4" s="368"/>
      <c r="BU4" s="369"/>
      <c r="BV4" s="367">
        <v>47185550</v>
      </c>
      <c r="BW4" s="368"/>
      <c r="BX4" s="368"/>
      <c r="BY4" s="368"/>
      <c r="BZ4" s="368"/>
      <c r="CA4" s="368"/>
      <c r="CB4" s="368"/>
      <c r="CC4" s="369"/>
      <c r="CD4" s="370" t="s">
        <v>88</v>
      </c>
      <c r="CE4" s="371"/>
      <c r="CF4" s="371"/>
      <c r="CG4" s="371"/>
      <c r="CH4" s="371"/>
      <c r="CI4" s="371"/>
      <c r="CJ4" s="371"/>
      <c r="CK4" s="371"/>
      <c r="CL4" s="371"/>
      <c r="CM4" s="371"/>
      <c r="CN4" s="371"/>
      <c r="CO4" s="371"/>
      <c r="CP4" s="371"/>
      <c r="CQ4" s="371"/>
      <c r="CR4" s="371"/>
      <c r="CS4" s="372"/>
      <c r="CT4" s="373">
        <v>5.9</v>
      </c>
      <c r="CU4" s="374"/>
      <c r="CV4" s="374"/>
      <c r="CW4" s="374"/>
      <c r="CX4" s="374"/>
      <c r="CY4" s="374"/>
      <c r="CZ4" s="374"/>
      <c r="DA4" s="375"/>
      <c r="DB4" s="373">
        <v>7.9</v>
      </c>
      <c r="DC4" s="374"/>
      <c r="DD4" s="374"/>
      <c r="DE4" s="374"/>
      <c r="DF4" s="374"/>
      <c r="DG4" s="374"/>
      <c r="DH4" s="374"/>
      <c r="DI4" s="375"/>
    </row>
    <row r="5" spans="1:119" ht="18.75" customHeight="1" x14ac:dyDescent="0.2">
      <c r="A5" s="163"/>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33" t="s">
        <v>89</v>
      </c>
      <c r="AN5" s="434"/>
      <c r="AO5" s="434"/>
      <c r="AP5" s="434"/>
      <c r="AQ5" s="434"/>
      <c r="AR5" s="434"/>
      <c r="AS5" s="434"/>
      <c r="AT5" s="435"/>
      <c r="AU5" s="436" t="s">
        <v>90</v>
      </c>
      <c r="AV5" s="437"/>
      <c r="AW5" s="437"/>
      <c r="AX5" s="437"/>
      <c r="AY5" s="438" t="s">
        <v>91</v>
      </c>
      <c r="AZ5" s="439"/>
      <c r="BA5" s="439"/>
      <c r="BB5" s="439"/>
      <c r="BC5" s="439"/>
      <c r="BD5" s="439"/>
      <c r="BE5" s="439"/>
      <c r="BF5" s="439"/>
      <c r="BG5" s="439"/>
      <c r="BH5" s="439"/>
      <c r="BI5" s="439"/>
      <c r="BJ5" s="439"/>
      <c r="BK5" s="439"/>
      <c r="BL5" s="439"/>
      <c r="BM5" s="440"/>
      <c r="BN5" s="404">
        <v>49163482</v>
      </c>
      <c r="BO5" s="405"/>
      <c r="BP5" s="405"/>
      <c r="BQ5" s="405"/>
      <c r="BR5" s="405"/>
      <c r="BS5" s="405"/>
      <c r="BT5" s="405"/>
      <c r="BU5" s="406"/>
      <c r="BV5" s="404">
        <v>44473326</v>
      </c>
      <c r="BW5" s="405"/>
      <c r="BX5" s="405"/>
      <c r="BY5" s="405"/>
      <c r="BZ5" s="405"/>
      <c r="CA5" s="405"/>
      <c r="CB5" s="405"/>
      <c r="CC5" s="406"/>
      <c r="CD5" s="407" t="s">
        <v>92</v>
      </c>
      <c r="CE5" s="408"/>
      <c r="CF5" s="408"/>
      <c r="CG5" s="408"/>
      <c r="CH5" s="408"/>
      <c r="CI5" s="408"/>
      <c r="CJ5" s="408"/>
      <c r="CK5" s="408"/>
      <c r="CL5" s="408"/>
      <c r="CM5" s="408"/>
      <c r="CN5" s="408"/>
      <c r="CO5" s="408"/>
      <c r="CP5" s="408"/>
      <c r="CQ5" s="408"/>
      <c r="CR5" s="408"/>
      <c r="CS5" s="409"/>
      <c r="CT5" s="401">
        <v>93.9</v>
      </c>
      <c r="CU5" s="402"/>
      <c r="CV5" s="402"/>
      <c r="CW5" s="402"/>
      <c r="CX5" s="402"/>
      <c r="CY5" s="402"/>
      <c r="CZ5" s="402"/>
      <c r="DA5" s="403"/>
      <c r="DB5" s="401">
        <v>91.7</v>
      </c>
      <c r="DC5" s="402"/>
      <c r="DD5" s="402"/>
      <c r="DE5" s="402"/>
      <c r="DF5" s="402"/>
      <c r="DG5" s="402"/>
      <c r="DH5" s="402"/>
      <c r="DI5" s="403"/>
    </row>
    <row r="6" spans="1:119" ht="18.75" customHeight="1" x14ac:dyDescent="0.2">
      <c r="A6" s="163"/>
      <c r="B6" s="410" t="s">
        <v>93</v>
      </c>
      <c r="C6" s="411"/>
      <c r="D6" s="411"/>
      <c r="E6" s="412"/>
      <c r="F6" s="412"/>
      <c r="G6" s="412"/>
      <c r="H6" s="412"/>
      <c r="I6" s="412"/>
      <c r="J6" s="412"/>
      <c r="K6" s="412"/>
      <c r="L6" s="412" t="s">
        <v>94</v>
      </c>
      <c r="M6" s="412"/>
      <c r="N6" s="412"/>
      <c r="O6" s="412"/>
      <c r="P6" s="412"/>
      <c r="Q6" s="412"/>
      <c r="R6" s="416"/>
      <c r="S6" s="416"/>
      <c r="T6" s="416"/>
      <c r="U6" s="416"/>
      <c r="V6" s="417"/>
      <c r="W6" s="420" t="s">
        <v>95</v>
      </c>
      <c r="X6" s="421"/>
      <c r="Y6" s="421"/>
      <c r="Z6" s="421"/>
      <c r="AA6" s="421"/>
      <c r="AB6" s="411"/>
      <c r="AC6" s="424" t="s">
        <v>96</v>
      </c>
      <c r="AD6" s="425"/>
      <c r="AE6" s="425"/>
      <c r="AF6" s="425"/>
      <c r="AG6" s="425"/>
      <c r="AH6" s="425"/>
      <c r="AI6" s="425"/>
      <c r="AJ6" s="425"/>
      <c r="AK6" s="425"/>
      <c r="AL6" s="426"/>
      <c r="AM6" s="433" t="s">
        <v>97</v>
      </c>
      <c r="AN6" s="434"/>
      <c r="AO6" s="434"/>
      <c r="AP6" s="434"/>
      <c r="AQ6" s="434"/>
      <c r="AR6" s="434"/>
      <c r="AS6" s="434"/>
      <c r="AT6" s="435"/>
      <c r="AU6" s="436" t="s">
        <v>90</v>
      </c>
      <c r="AV6" s="437"/>
      <c r="AW6" s="437"/>
      <c r="AX6" s="437"/>
      <c r="AY6" s="438" t="s">
        <v>98</v>
      </c>
      <c r="AZ6" s="439"/>
      <c r="BA6" s="439"/>
      <c r="BB6" s="439"/>
      <c r="BC6" s="439"/>
      <c r="BD6" s="439"/>
      <c r="BE6" s="439"/>
      <c r="BF6" s="439"/>
      <c r="BG6" s="439"/>
      <c r="BH6" s="439"/>
      <c r="BI6" s="439"/>
      <c r="BJ6" s="439"/>
      <c r="BK6" s="439"/>
      <c r="BL6" s="439"/>
      <c r="BM6" s="440"/>
      <c r="BN6" s="404">
        <v>1842484</v>
      </c>
      <c r="BO6" s="405"/>
      <c r="BP6" s="405"/>
      <c r="BQ6" s="405"/>
      <c r="BR6" s="405"/>
      <c r="BS6" s="405"/>
      <c r="BT6" s="405"/>
      <c r="BU6" s="406"/>
      <c r="BV6" s="404">
        <v>2712224</v>
      </c>
      <c r="BW6" s="405"/>
      <c r="BX6" s="405"/>
      <c r="BY6" s="405"/>
      <c r="BZ6" s="405"/>
      <c r="CA6" s="405"/>
      <c r="CB6" s="405"/>
      <c r="CC6" s="406"/>
      <c r="CD6" s="407" t="s">
        <v>99</v>
      </c>
      <c r="CE6" s="408"/>
      <c r="CF6" s="408"/>
      <c r="CG6" s="408"/>
      <c r="CH6" s="408"/>
      <c r="CI6" s="408"/>
      <c r="CJ6" s="408"/>
      <c r="CK6" s="408"/>
      <c r="CL6" s="408"/>
      <c r="CM6" s="408"/>
      <c r="CN6" s="408"/>
      <c r="CO6" s="408"/>
      <c r="CP6" s="408"/>
      <c r="CQ6" s="408"/>
      <c r="CR6" s="408"/>
      <c r="CS6" s="409"/>
      <c r="CT6" s="441">
        <v>93.9</v>
      </c>
      <c r="CU6" s="442"/>
      <c r="CV6" s="442"/>
      <c r="CW6" s="442"/>
      <c r="CX6" s="442"/>
      <c r="CY6" s="442"/>
      <c r="CZ6" s="442"/>
      <c r="DA6" s="443"/>
      <c r="DB6" s="441">
        <v>92</v>
      </c>
      <c r="DC6" s="442"/>
      <c r="DD6" s="442"/>
      <c r="DE6" s="442"/>
      <c r="DF6" s="442"/>
      <c r="DG6" s="442"/>
      <c r="DH6" s="442"/>
      <c r="DI6" s="443"/>
    </row>
    <row r="7" spans="1:119" ht="18.75" customHeight="1" x14ac:dyDescent="0.2">
      <c r="A7" s="163"/>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7"/>
      <c r="AD7" s="428"/>
      <c r="AE7" s="428"/>
      <c r="AF7" s="428"/>
      <c r="AG7" s="428"/>
      <c r="AH7" s="428"/>
      <c r="AI7" s="428"/>
      <c r="AJ7" s="428"/>
      <c r="AK7" s="428"/>
      <c r="AL7" s="429"/>
      <c r="AM7" s="433" t="s">
        <v>100</v>
      </c>
      <c r="AN7" s="434"/>
      <c r="AO7" s="434"/>
      <c r="AP7" s="434"/>
      <c r="AQ7" s="434"/>
      <c r="AR7" s="434"/>
      <c r="AS7" s="434"/>
      <c r="AT7" s="435"/>
      <c r="AU7" s="436" t="s">
        <v>90</v>
      </c>
      <c r="AV7" s="437"/>
      <c r="AW7" s="437"/>
      <c r="AX7" s="437"/>
      <c r="AY7" s="438" t="s">
        <v>101</v>
      </c>
      <c r="AZ7" s="439"/>
      <c r="BA7" s="439"/>
      <c r="BB7" s="439"/>
      <c r="BC7" s="439"/>
      <c r="BD7" s="439"/>
      <c r="BE7" s="439"/>
      <c r="BF7" s="439"/>
      <c r="BG7" s="439"/>
      <c r="BH7" s="439"/>
      <c r="BI7" s="439"/>
      <c r="BJ7" s="439"/>
      <c r="BK7" s="439"/>
      <c r="BL7" s="439"/>
      <c r="BM7" s="440"/>
      <c r="BN7" s="404">
        <v>288358</v>
      </c>
      <c r="BO7" s="405"/>
      <c r="BP7" s="405"/>
      <c r="BQ7" s="405"/>
      <c r="BR7" s="405"/>
      <c r="BS7" s="405"/>
      <c r="BT7" s="405"/>
      <c r="BU7" s="406"/>
      <c r="BV7" s="404">
        <v>670157</v>
      </c>
      <c r="BW7" s="405"/>
      <c r="BX7" s="405"/>
      <c r="BY7" s="405"/>
      <c r="BZ7" s="405"/>
      <c r="CA7" s="405"/>
      <c r="CB7" s="405"/>
      <c r="CC7" s="406"/>
      <c r="CD7" s="407" t="s">
        <v>102</v>
      </c>
      <c r="CE7" s="408"/>
      <c r="CF7" s="408"/>
      <c r="CG7" s="408"/>
      <c r="CH7" s="408"/>
      <c r="CI7" s="408"/>
      <c r="CJ7" s="408"/>
      <c r="CK7" s="408"/>
      <c r="CL7" s="408"/>
      <c r="CM7" s="408"/>
      <c r="CN7" s="408"/>
      <c r="CO7" s="408"/>
      <c r="CP7" s="408"/>
      <c r="CQ7" s="408"/>
      <c r="CR7" s="408"/>
      <c r="CS7" s="409"/>
      <c r="CT7" s="404">
        <v>26375910</v>
      </c>
      <c r="CU7" s="405"/>
      <c r="CV7" s="405"/>
      <c r="CW7" s="405"/>
      <c r="CX7" s="405"/>
      <c r="CY7" s="405"/>
      <c r="CZ7" s="405"/>
      <c r="DA7" s="406"/>
      <c r="DB7" s="404">
        <v>25938991</v>
      </c>
      <c r="DC7" s="405"/>
      <c r="DD7" s="405"/>
      <c r="DE7" s="405"/>
      <c r="DF7" s="405"/>
      <c r="DG7" s="405"/>
      <c r="DH7" s="405"/>
      <c r="DI7" s="406"/>
    </row>
    <row r="8" spans="1:119" ht="18.75" customHeight="1" thickBot="1" x14ac:dyDescent="0.25">
      <c r="A8" s="163"/>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103</v>
      </c>
      <c r="AN8" s="434"/>
      <c r="AO8" s="434"/>
      <c r="AP8" s="434"/>
      <c r="AQ8" s="434"/>
      <c r="AR8" s="434"/>
      <c r="AS8" s="434"/>
      <c r="AT8" s="435"/>
      <c r="AU8" s="436" t="s">
        <v>104</v>
      </c>
      <c r="AV8" s="437"/>
      <c r="AW8" s="437"/>
      <c r="AX8" s="437"/>
      <c r="AY8" s="438" t="s">
        <v>105</v>
      </c>
      <c r="AZ8" s="439"/>
      <c r="BA8" s="439"/>
      <c r="BB8" s="439"/>
      <c r="BC8" s="439"/>
      <c r="BD8" s="439"/>
      <c r="BE8" s="439"/>
      <c r="BF8" s="439"/>
      <c r="BG8" s="439"/>
      <c r="BH8" s="439"/>
      <c r="BI8" s="439"/>
      <c r="BJ8" s="439"/>
      <c r="BK8" s="439"/>
      <c r="BL8" s="439"/>
      <c r="BM8" s="440"/>
      <c r="BN8" s="404">
        <v>1554126</v>
      </c>
      <c r="BO8" s="405"/>
      <c r="BP8" s="405"/>
      <c r="BQ8" s="405"/>
      <c r="BR8" s="405"/>
      <c r="BS8" s="405"/>
      <c r="BT8" s="405"/>
      <c r="BU8" s="406"/>
      <c r="BV8" s="404">
        <v>2042067</v>
      </c>
      <c r="BW8" s="405"/>
      <c r="BX8" s="405"/>
      <c r="BY8" s="405"/>
      <c r="BZ8" s="405"/>
      <c r="CA8" s="405"/>
      <c r="CB8" s="405"/>
      <c r="CC8" s="406"/>
      <c r="CD8" s="407" t="s">
        <v>106</v>
      </c>
      <c r="CE8" s="408"/>
      <c r="CF8" s="408"/>
      <c r="CG8" s="408"/>
      <c r="CH8" s="408"/>
      <c r="CI8" s="408"/>
      <c r="CJ8" s="408"/>
      <c r="CK8" s="408"/>
      <c r="CL8" s="408"/>
      <c r="CM8" s="408"/>
      <c r="CN8" s="408"/>
      <c r="CO8" s="408"/>
      <c r="CP8" s="408"/>
      <c r="CQ8" s="408"/>
      <c r="CR8" s="408"/>
      <c r="CS8" s="409"/>
      <c r="CT8" s="444">
        <v>0.64</v>
      </c>
      <c r="CU8" s="445"/>
      <c r="CV8" s="445"/>
      <c r="CW8" s="445"/>
      <c r="CX8" s="445"/>
      <c r="CY8" s="445"/>
      <c r="CZ8" s="445"/>
      <c r="DA8" s="446"/>
      <c r="DB8" s="444">
        <v>0.63</v>
      </c>
      <c r="DC8" s="445"/>
      <c r="DD8" s="445"/>
      <c r="DE8" s="445"/>
      <c r="DF8" s="445"/>
      <c r="DG8" s="445"/>
      <c r="DH8" s="445"/>
      <c r="DI8" s="446"/>
    </row>
    <row r="9" spans="1:119" ht="18.75" customHeight="1" thickBot="1" x14ac:dyDescent="0.25">
      <c r="A9" s="163"/>
      <c r="B9" s="398" t="s">
        <v>107</v>
      </c>
      <c r="C9" s="399"/>
      <c r="D9" s="399"/>
      <c r="E9" s="399"/>
      <c r="F9" s="399"/>
      <c r="G9" s="399"/>
      <c r="H9" s="399"/>
      <c r="I9" s="399"/>
      <c r="J9" s="399"/>
      <c r="K9" s="447"/>
      <c r="L9" s="448" t="s">
        <v>108</v>
      </c>
      <c r="M9" s="449"/>
      <c r="N9" s="449"/>
      <c r="O9" s="449"/>
      <c r="P9" s="449"/>
      <c r="Q9" s="450"/>
      <c r="R9" s="451">
        <v>88358</v>
      </c>
      <c r="S9" s="452"/>
      <c r="T9" s="452"/>
      <c r="U9" s="452"/>
      <c r="V9" s="453"/>
      <c r="W9" s="361" t="s">
        <v>109</v>
      </c>
      <c r="X9" s="362"/>
      <c r="Y9" s="362"/>
      <c r="Z9" s="362"/>
      <c r="AA9" s="362"/>
      <c r="AB9" s="362"/>
      <c r="AC9" s="362"/>
      <c r="AD9" s="362"/>
      <c r="AE9" s="362"/>
      <c r="AF9" s="362"/>
      <c r="AG9" s="362"/>
      <c r="AH9" s="362"/>
      <c r="AI9" s="362"/>
      <c r="AJ9" s="362"/>
      <c r="AK9" s="362"/>
      <c r="AL9" s="363"/>
      <c r="AM9" s="433" t="s">
        <v>110</v>
      </c>
      <c r="AN9" s="434"/>
      <c r="AO9" s="434"/>
      <c r="AP9" s="434"/>
      <c r="AQ9" s="434"/>
      <c r="AR9" s="434"/>
      <c r="AS9" s="434"/>
      <c r="AT9" s="435"/>
      <c r="AU9" s="436" t="s">
        <v>104</v>
      </c>
      <c r="AV9" s="437"/>
      <c r="AW9" s="437"/>
      <c r="AX9" s="437"/>
      <c r="AY9" s="438" t="s">
        <v>111</v>
      </c>
      <c r="AZ9" s="439"/>
      <c r="BA9" s="439"/>
      <c r="BB9" s="439"/>
      <c r="BC9" s="439"/>
      <c r="BD9" s="439"/>
      <c r="BE9" s="439"/>
      <c r="BF9" s="439"/>
      <c r="BG9" s="439"/>
      <c r="BH9" s="439"/>
      <c r="BI9" s="439"/>
      <c r="BJ9" s="439"/>
      <c r="BK9" s="439"/>
      <c r="BL9" s="439"/>
      <c r="BM9" s="440"/>
      <c r="BN9" s="404">
        <v>-487941</v>
      </c>
      <c r="BO9" s="405"/>
      <c r="BP9" s="405"/>
      <c r="BQ9" s="405"/>
      <c r="BR9" s="405"/>
      <c r="BS9" s="405"/>
      <c r="BT9" s="405"/>
      <c r="BU9" s="406"/>
      <c r="BV9" s="404">
        <v>-380434</v>
      </c>
      <c r="BW9" s="405"/>
      <c r="BX9" s="405"/>
      <c r="BY9" s="405"/>
      <c r="BZ9" s="405"/>
      <c r="CA9" s="405"/>
      <c r="CB9" s="405"/>
      <c r="CC9" s="406"/>
      <c r="CD9" s="407" t="s">
        <v>112</v>
      </c>
      <c r="CE9" s="408"/>
      <c r="CF9" s="408"/>
      <c r="CG9" s="408"/>
      <c r="CH9" s="408"/>
      <c r="CI9" s="408"/>
      <c r="CJ9" s="408"/>
      <c r="CK9" s="408"/>
      <c r="CL9" s="408"/>
      <c r="CM9" s="408"/>
      <c r="CN9" s="408"/>
      <c r="CO9" s="408"/>
      <c r="CP9" s="408"/>
      <c r="CQ9" s="408"/>
      <c r="CR9" s="408"/>
      <c r="CS9" s="409"/>
      <c r="CT9" s="401">
        <v>12.5</v>
      </c>
      <c r="CU9" s="402"/>
      <c r="CV9" s="402"/>
      <c r="CW9" s="402"/>
      <c r="CX9" s="402"/>
      <c r="CY9" s="402"/>
      <c r="CZ9" s="402"/>
      <c r="DA9" s="403"/>
      <c r="DB9" s="401">
        <v>13.3</v>
      </c>
      <c r="DC9" s="402"/>
      <c r="DD9" s="402"/>
      <c r="DE9" s="402"/>
      <c r="DF9" s="402"/>
      <c r="DG9" s="402"/>
      <c r="DH9" s="402"/>
      <c r="DI9" s="403"/>
    </row>
    <row r="10" spans="1:119" ht="18.75" customHeight="1" thickBot="1" x14ac:dyDescent="0.25">
      <c r="A10" s="163"/>
      <c r="B10" s="398"/>
      <c r="C10" s="399"/>
      <c r="D10" s="399"/>
      <c r="E10" s="399"/>
      <c r="F10" s="399"/>
      <c r="G10" s="399"/>
      <c r="H10" s="399"/>
      <c r="I10" s="399"/>
      <c r="J10" s="399"/>
      <c r="K10" s="447"/>
      <c r="L10" s="454" t="s">
        <v>113</v>
      </c>
      <c r="M10" s="434"/>
      <c r="N10" s="434"/>
      <c r="O10" s="434"/>
      <c r="P10" s="434"/>
      <c r="Q10" s="435"/>
      <c r="R10" s="455">
        <v>90901</v>
      </c>
      <c r="S10" s="456"/>
      <c r="T10" s="456"/>
      <c r="U10" s="456"/>
      <c r="V10" s="457"/>
      <c r="W10" s="392"/>
      <c r="X10" s="393"/>
      <c r="Y10" s="393"/>
      <c r="Z10" s="393"/>
      <c r="AA10" s="393"/>
      <c r="AB10" s="393"/>
      <c r="AC10" s="393"/>
      <c r="AD10" s="393"/>
      <c r="AE10" s="393"/>
      <c r="AF10" s="393"/>
      <c r="AG10" s="393"/>
      <c r="AH10" s="393"/>
      <c r="AI10" s="393"/>
      <c r="AJ10" s="393"/>
      <c r="AK10" s="393"/>
      <c r="AL10" s="396"/>
      <c r="AM10" s="433" t="s">
        <v>114</v>
      </c>
      <c r="AN10" s="434"/>
      <c r="AO10" s="434"/>
      <c r="AP10" s="434"/>
      <c r="AQ10" s="434"/>
      <c r="AR10" s="434"/>
      <c r="AS10" s="434"/>
      <c r="AT10" s="435"/>
      <c r="AU10" s="436" t="s">
        <v>90</v>
      </c>
      <c r="AV10" s="437"/>
      <c r="AW10" s="437"/>
      <c r="AX10" s="437"/>
      <c r="AY10" s="438" t="s">
        <v>115</v>
      </c>
      <c r="AZ10" s="439"/>
      <c r="BA10" s="439"/>
      <c r="BB10" s="439"/>
      <c r="BC10" s="439"/>
      <c r="BD10" s="439"/>
      <c r="BE10" s="439"/>
      <c r="BF10" s="439"/>
      <c r="BG10" s="439"/>
      <c r="BH10" s="439"/>
      <c r="BI10" s="439"/>
      <c r="BJ10" s="439"/>
      <c r="BK10" s="439"/>
      <c r="BL10" s="439"/>
      <c r="BM10" s="440"/>
      <c r="BN10" s="404">
        <v>1022903</v>
      </c>
      <c r="BO10" s="405"/>
      <c r="BP10" s="405"/>
      <c r="BQ10" s="405"/>
      <c r="BR10" s="405"/>
      <c r="BS10" s="405"/>
      <c r="BT10" s="405"/>
      <c r="BU10" s="406"/>
      <c r="BV10" s="404">
        <v>1212504</v>
      </c>
      <c r="BW10" s="405"/>
      <c r="BX10" s="405"/>
      <c r="BY10" s="405"/>
      <c r="BZ10" s="405"/>
      <c r="CA10" s="405"/>
      <c r="CB10" s="405"/>
      <c r="CC10" s="40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98"/>
      <c r="C11" s="399"/>
      <c r="D11" s="399"/>
      <c r="E11" s="399"/>
      <c r="F11" s="399"/>
      <c r="G11" s="399"/>
      <c r="H11" s="399"/>
      <c r="I11" s="399"/>
      <c r="J11" s="399"/>
      <c r="K11" s="447"/>
      <c r="L11" s="458" t="s">
        <v>117</v>
      </c>
      <c r="M11" s="459"/>
      <c r="N11" s="459"/>
      <c r="O11" s="459"/>
      <c r="P11" s="459"/>
      <c r="Q11" s="460"/>
      <c r="R11" s="461" t="s">
        <v>118</v>
      </c>
      <c r="S11" s="462"/>
      <c r="T11" s="462"/>
      <c r="U11" s="462"/>
      <c r="V11" s="463"/>
      <c r="W11" s="392"/>
      <c r="X11" s="393"/>
      <c r="Y11" s="393"/>
      <c r="Z11" s="393"/>
      <c r="AA11" s="393"/>
      <c r="AB11" s="393"/>
      <c r="AC11" s="393"/>
      <c r="AD11" s="393"/>
      <c r="AE11" s="393"/>
      <c r="AF11" s="393"/>
      <c r="AG11" s="393"/>
      <c r="AH11" s="393"/>
      <c r="AI11" s="393"/>
      <c r="AJ11" s="393"/>
      <c r="AK11" s="393"/>
      <c r="AL11" s="396"/>
      <c r="AM11" s="433" t="s">
        <v>119</v>
      </c>
      <c r="AN11" s="434"/>
      <c r="AO11" s="434"/>
      <c r="AP11" s="434"/>
      <c r="AQ11" s="434"/>
      <c r="AR11" s="434"/>
      <c r="AS11" s="434"/>
      <c r="AT11" s="435"/>
      <c r="AU11" s="436" t="s">
        <v>104</v>
      </c>
      <c r="AV11" s="437"/>
      <c r="AW11" s="437"/>
      <c r="AX11" s="437"/>
      <c r="AY11" s="438" t="s">
        <v>120</v>
      </c>
      <c r="AZ11" s="439"/>
      <c r="BA11" s="439"/>
      <c r="BB11" s="439"/>
      <c r="BC11" s="439"/>
      <c r="BD11" s="439"/>
      <c r="BE11" s="439"/>
      <c r="BF11" s="439"/>
      <c r="BG11" s="439"/>
      <c r="BH11" s="439"/>
      <c r="BI11" s="439"/>
      <c r="BJ11" s="439"/>
      <c r="BK11" s="439"/>
      <c r="BL11" s="439"/>
      <c r="BM11" s="440"/>
      <c r="BN11" s="404">
        <v>0</v>
      </c>
      <c r="BO11" s="405"/>
      <c r="BP11" s="405"/>
      <c r="BQ11" s="405"/>
      <c r="BR11" s="405"/>
      <c r="BS11" s="405"/>
      <c r="BT11" s="405"/>
      <c r="BU11" s="406"/>
      <c r="BV11" s="404">
        <v>0</v>
      </c>
      <c r="BW11" s="405"/>
      <c r="BX11" s="405"/>
      <c r="BY11" s="405"/>
      <c r="BZ11" s="405"/>
      <c r="CA11" s="405"/>
      <c r="CB11" s="405"/>
      <c r="CC11" s="406"/>
      <c r="CD11" s="407" t="s">
        <v>121</v>
      </c>
      <c r="CE11" s="408"/>
      <c r="CF11" s="408"/>
      <c r="CG11" s="408"/>
      <c r="CH11" s="408"/>
      <c r="CI11" s="408"/>
      <c r="CJ11" s="408"/>
      <c r="CK11" s="408"/>
      <c r="CL11" s="408"/>
      <c r="CM11" s="408"/>
      <c r="CN11" s="408"/>
      <c r="CO11" s="408"/>
      <c r="CP11" s="408"/>
      <c r="CQ11" s="408"/>
      <c r="CR11" s="408"/>
      <c r="CS11" s="409"/>
      <c r="CT11" s="444" t="s">
        <v>122</v>
      </c>
      <c r="CU11" s="445"/>
      <c r="CV11" s="445"/>
      <c r="CW11" s="445"/>
      <c r="CX11" s="445"/>
      <c r="CY11" s="445"/>
      <c r="CZ11" s="445"/>
      <c r="DA11" s="446"/>
      <c r="DB11" s="444" t="s">
        <v>122</v>
      </c>
      <c r="DC11" s="445"/>
      <c r="DD11" s="445"/>
      <c r="DE11" s="445"/>
      <c r="DF11" s="445"/>
      <c r="DG11" s="445"/>
      <c r="DH11" s="445"/>
      <c r="DI11" s="446"/>
    </row>
    <row r="12" spans="1:119" ht="18.75" customHeight="1" x14ac:dyDescent="0.2">
      <c r="A12" s="163"/>
      <c r="B12" s="464" t="s">
        <v>123</v>
      </c>
      <c r="C12" s="465"/>
      <c r="D12" s="465"/>
      <c r="E12" s="465"/>
      <c r="F12" s="465"/>
      <c r="G12" s="465"/>
      <c r="H12" s="465"/>
      <c r="I12" s="465"/>
      <c r="J12" s="465"/>
      <c r="K12" s="466"/>
      <c r="L12" s="473" t="s">
        <v>124</v>
      </c>
      <c r="M12" s="474"/>
      <c r="N12" s="474"/>
      <c r="O12" s="474"/>
      <c r="P12" s="474"/>
      <c r="Q12" s="475"/>
      <c r="R12" s="476">
        <v>87729</v>
      </c>
      <c r="S12" s="477"/>
      <c r="T12" s="477"/>
      <c r="U12" s="477"/>
      <c r="V12" s="478"/>
      <c r="W12" s="479" t="s">
        <v>1</v>
      </c>
      <c r="X12" s="437"/>
      <c r="Y12" s="437"/>
      <c r="Z12" s="437"/>
      <c r="AA12" s="437"/>
      <c r="AB12" s="480"/>
      <c r="AC12" s="481" t="s">
        <v>125</v>
      </c>
      <c r="AD12" s="482"/>
      <c r="AE12" s="482"/>
      <c r="AF12" s="482"/>
      <c r="AG12" s="483"/>
      <c r="AH12" s="481" t="s">
        <v>126</v>
      </c>
      <c r="AI12" s="482"/>
      <c r="AJ12" s="482"/>
      <c r="AK12" s="482"/>
      <c r="AL12" s="484"/>
      <c r="AM12" s="433" t="s">
        <v>127</v>
      </c>
      <c r="AN12" s="434"/>
      <c r="AO12" s="434"/>
      <c r="AP12" s="434"/>
      <c r="AQ12" s="434"/>
      <c r="AR12" s="434"/>
      <c r="AS12" s="434"/>
      <c r="AT12" s="435"/>
      <c r="AU12" s="436" t="s">
        <v>104</v>
      </c>
      <c r="AV12" s="437"/>
      <c r="AW12" s="437"/>
      <c r="AX12" s="437"/>
      <c r="AY12" s="438" t="s">
        <v>128</v>
      </c>
      <c r="AZ12" s="439"/>
      <c r="BA12" s="439"/>
      <c r="BB12" s="439"/>
      <c r="BC12" s="439"/>
      <c r="BD12" s="439"/>
      <c r="BE12" s="439"/>
      <c r="BF12" s="439"/>
      <c r="BG12" s="439"/>
      <c r="BH12" s="439"/>
      <c r="BI12" s="439"/>
      <c r="BJ12" s="439"/>
      <c r="BK12" s="439"/>
      <c r="BL12" s="439"/>
      <c r="BM12" s="440"/>
      <c r="BN12" s="404">
        <v>1594383</v>
      </c>
      <c r="BO12" s="405"/>
      <c r="BP12" s="405"/>
      <c r="BQ12" s="405"/>
      <c r="BR12" s="405"/>
      <c r="BS12" s="405"/>
      <c r="BT12" s="405"/>
      <c r="BU12" s="406"/>
      <c r="BV12" s="404">
        <v>825420</v>
      </c>
      <c r="BW12" s="405"/>
      <c r="BX12" s="405"/>
      <c r="BY12" s="405"/>
      <c r="BZ12" s="405"/>
      <c r="CA12" s="405"/>
      <c r="CB12" s="405"/>
      <c r="CC12" s="406"/>
      <c r="CD12" s="407" t="s">
        <v>129</v>
      </c>
      <c r="CE12" s="408"/>
      <c r="CF12" s="408"/>
      <c r="CG12" s="408"/>
      <c r="CH12" s="408"/>
      <c r="CI12" s="408"/>
      <c r="CJ12" s="408"/>
      <c r="CK12" s="408"/>
      <c r="CL12" s="408"/>
      <c r="CM12" s="408"/>
      <c r="CN12" s="408"/>
      <c r="CO12" s="408"/>
      <c r="CP12" s="408"/>
      <c r="CQ12" s="408"/>
      <c r="CR12" s="408"/>
      <c r="CS12" s="409"/>
      <c r="CT12" s="444" t="s">
        <v>122</v>
      </c>
      <c r="CU12" s="445"/>
      <c r="CV12" s="445"/>
      <c r="CW12" s="445"/>
      <c r="CX12" s="445"/>
      <c r="CY12" s="445"/>
      <c r="CZ12" s="445"/>
      <c r="DA12" s="446"/>
      <c r="DB12" s="444" t="s">
        <v>122</v>
      </c>
      <c r="DC12" s="445"/>
      <c r="DD12" s="445"/>
      <c r="DE12" s="445"/>
      <c r="DF12" s="445"/>
      <c r="DG12" s="445"/>
      <c r="DH12" s="445"/>
      <c r="DI12" s="446"/>
    </row>
    <row r="13" spans="1:119" ht="18.75" customHeight="1" x14ac:dyDescent="0.2">
      <c r="A13" s="163"/>
      <c r="B13" s="467"/>
      <c r="C13" s="468"/>
      <c r="D13" s="468"/>
      <c r="E13" s="468"/>
      <c r="F13" s="468"/>
      <c r="G13" s="468"/>
      <c r="H13" s="468"/>
      <c r="I13" s="468"/>
      <c r="J13" s="468"/>
      <c r="K13" s="469"/>
      <c r="L13" s="172"/>
      <c r="M13" s="495" t="s">
        <v>130</v>
      </c>
      <c r="N13" s="496"/>
      <c r="O13" s="496"/>
      <c r="P13" s="496"/>
      <c r="Q13" s="497"/>
      <c r="R13" s="488">
        <v>82988</v>
      </c>
      <c r="S13" s="489"/>
      <c r="T13" s="489"/>
      <c r="U13" s="489"/>
      <c r="V13" s="490"/>
      <c r="W13" s="420" t="s">
        <v>131</v>
      </c>
      <c r="X13" s="421"/>
      <c r="Y13" s="421"/>
      <c r="Z13" s="421"/>
      <c r="AA13" s="421"/>
      <c r="AB13" s="411"/>
      <c r="AC13" s="455">
        <v>1550</v>
      </c>
      <c r="AD13" s="456"/>
      <c r="AE13" s="456"/>
      <c r="AF13" s="456"/>
      <c r="AG13" s="498"/>
      <c r="AH13" s="455">
        <v>1782</v>
      </c>
      <c r="AI13" s="456"/>
      <c r="AJ13" s="456"/>
      <c r="AK13" s="456"/>
      <c r="AL13" s="457"/>
      <c r="AM13" s="433" t="s">
        <v>132</v>
      </c>
      <c r="AN13" s="434"/>
      <c r="AO13" s="434"/>
      <c r="AP13" s="434"/>
      <c r="AQ13" s="434"/>
      <c r="AR13" s="434"/>
      <c r="AS13" s="434"/>
      <c r="AT13" s="435"/>
      <c r="AU13" s="436" t="s">
        <v>104</v>
      </c>
      <c r="AV13" s="437"/>
      <c r="AW13" s="437"/>
      <c r="AX13" s="437"/>
      <c r="AY13" s="438" t="s">
        <v>133</v>
      </c>
      <c r="AZ13" s="439"/>
      <c r="BA13" s="439"/>
      <c r="BB13" s="439"/>
      <c r="BC13" s="439"/>
      <c r="BD13" s="439"/>
      <c r="BE13" s="439"/>
      <c r="BF13" s="439"/>
      <c r="BG13" s="439"/>
      <c r="BH13" s="439"/>
      <c r="BI13" s="439"/>
      <c r="BJ13" s="439"/>
      <c r="BK13" s="439"/>
      <c r="BL13" s="439"/>
      <c r="BM13" s="440"/>
      <c r="BN13" s="404">
        <v>-1059421</v>
      </c>
      <c r="BO13" s="405"/>
      <c r="BP13" s="405"/>
      <c r="BQ13" s="405"/>
      <c r="BR13" s="405"/>
      <c r="BS13" s="405"/>
      <c r="BT13" s="405"/>
      <c r="BU13" s="406"/>
      <c r="BV13" s="404">
        <v>6650</v>
      </c>
      <c r="BW13" s="405"/>
      <c r="BX13" s="405"/>
      <c r="BY13" s="405"/>
      <c r="BZ13" s="405"/>
      <c r="CA13" s="405"/>
      <c r="CB13" s="405"/>
      <c r="CC13" s="406"/>
      <c r="CD13" s="407" t="s">
        <v>134</v>
      </c>
      <c r="CE13" s="408"/>
      <c r="CF13" s="408"/>
      <c r="CG13" s="408"/>
      <c r="CH13" s="408"/>
      <c r="CI13" s="408"/>
      <c r="CJ13" s="408"/>
      <c r="CK13" s="408"/>
      <c r="CL13" s="408"/>
      <c r="CM13" s="408"/>
      <c r="CN13" s="408"/>
      <c r="CO13" s="408"/>
      <c r="CP13" s="408"/>
      <c r="CQ13" s="408"/>
      <c r="CR13" s="408"/>
      <c r="CS13" s="409"/>
      <c r="CT13" s="401">
        <v>5.8</v>
      </c>
      <c r="CU13" s="402"/>
      <c r="CV13" s="402"/>
      <c r="CW13" s="402"/>
      <c r="CX13" s="402"/>
      <c r="CY13" s="402"/>
      <c r="CZ13" s="402"/>
      <c r="DA13" s="403"/>
      <c r="DB13" s="401">
        <v>6.1</v>
      </c>
      <c r="DC13" s="402"/>
      <c r="DD13" s="402"/>
      <c r="DE13" s="402"/>
      <c r="DF13" s="402"/>
      <c r="DG13" s="402"/>
      <c r="DH13" s="402"/>
      <c r="DI13" s="403"/>
    </row>
    <row r="14" spans="1:119" ht="18.75" customHeight="1" thickBot="1" x14ac:dyDescent="0.25">
      <c r="A14" s="163"/>
      <c r="B14" s="467"/>
      <c r="C14" s="468"/>
      <c r="D14" s="468"/>
      <c r="E14" s="468"/>
      <c r="F14" s="468"/>
      <c r="G14" s="468"/>
      <c r="H14" s="468"/>
      <c r="I14" s="468"/>
      <c r="J14" s="468"/>
      <c r="K14" s="469"/>
      <c r="L14" s="485" t="s">
        <v>135</v>
      </c>
      <c r="M14" s="486"/>
      <c r="N14" s="486"/>
      <c r="O14" s="486"/>
      <c r="P14" s="486"/>
      <c r="Q14" s="487"/>
      <c r="R14" s="488">
        <v>88493</v>
      </c>
      <c r="S14" s="489"/>
      <c r="T14" s="489"/>
      <c r="U14" s="489"/>
      <c r="V14" s="490"/>
      <c r="W14" s="394"/>
      <c r="X14" s="395"/>
      <c r="Y14" s="395"/>
      <c r="Z14" s="395"/>
      <c r="AA14" s="395"/>
      <c r="AB14" s="384"/>
      <c r="AC14" s="491">
        <v>3.7</v>
      </c>
      <c r="AD14" s="492"/>
      <c r="AE14" s="492"/>
      <c r="AF14" s="492"/>
      <c r="AG14" s="493"/>
      <c r="AH14" s="491">
        <v>4</v>
      </c>
      <c r="AI14" s="492"/>
      <c r="AJ14" s="492"/>
      <c r="AK14" s="492"/>
      <c r="AL14" s="494"/>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04"/>
      <c r="BO14" s="405"/>
      <c r="BP14" s="405"/>
      <c r="BQ14" s="405"/>
      <c r="BR14" s="405"/>
      <c r="BS14" s="405"/>
      <c r="BT14" s="405"/>
      <c r="BU14" s="406"/>
      <c r="BV14" s="404"/>
      <c r="BW14" s="405"/>
      <c r="BX14" s="405"/>
      <c r="BY14" s="405"/>
      <c r="BZ14" s="405"/>
      <c r="CA14" s="405"/>
      <c r="CB14" s="405"/>
      <c r="CC14" s="406"/>
      <c r="CD14" s="499" t="s">
        <v>136</v>
      </c>
      <c r="CE14" s="500"/>
      <c r="CF14" s="500"/>
      <c r="CG14" s="500"/>
      <c r="CH14" s="500"/>
      <c r="CI14" s="500"/>
      <c r="CJ14" s="500"/>
      <c r="CK14" s="500"/>
      <c r="CL14" s="500"/>
      <c r="CM14" s="500"/>
      <c r="CN14" s="500"/>
      <c r="CO14" s="500"/>
      <c r="CP14" s="500"/>
      <c r="CQ14" s="500"/>
      <c r="CR14" s="500"/>
      <c r="CS14" s="501"/>
      <c r="CT14" s="502">
        <v>35.6</v>
      </c>
      <c r="CU14" s="503"/>
      <c r="CV14" s="503"/>
      <c r="CW14" s="503"/>
      <c r="CX14" s="503"/>
      <c r="CY14" s="503"/>
      <c r="CZ14" s="503"/>
      <c r="DA14" s="504"/>
      <c r="DB14" s="502">
        <v>28.2</v>
      </c>
      <c r="DC14" s="503"/>
      <c r="DD14" s="503"/>
      <c r="DE14" s="503"/>
      <c r="DF14" s="503"/>
      <c r="DG14" s="503"/>
      <c r="DH14" s="503"/>
      <c r="DI14" s="504"/>
    </row>
    <row r="15" spans="1:119" ht="18.75" customHeight="1" x14ac:dyDescent="0.2">
      <c r="A15" s="163"/>
      <c r="B15" s="467"/>
      <c r="C15" s="468"/>
      <c r="D15" s="468"/>
      <c r="E15" s="468"/>
      <c r="F15" s="468"/>
      <c r="G15" s="468"/>
      <c r="H15" s="468"/>
      <c r="I15" s="468"/>
      <c r="J15" s="468"/>
      <c r="K15" s="469"/>
      <c r="L15" s="172"/>
      <c r="M15" s="495" t="s">
        <v>130</v>
      </c>
      <c r="N15" s="496"/>
      <c r="O15" s="496"/>
      <c r="P15" s="496"/>
      <c r="Q15" s="497"/>
      <c r="R15" s="488">
        <v>83979</v>
      </c>
      <c r="S15" s="489"/>
      <c r="T15" s="489"/>
      <c r="U15" s="489"/>
      <c r="V15" s="490"/>
      <c r="W15" s="420" t="s">
        <v>137</v>
      </c>
      <c r="X15" s="421"/>
      <c r="Y15" s="421"/>
      <c r="Z15" s="421"/>
      <c r="AA15" s="421"/>
      <c r="AB15" s="411"/>
      <c r="AC15" s="455">
        <v>16495</v>
      </c>
      <c r="AD15" s="456"/>
      <c r="AE15" s="456"/>
      <c r="AF15" s="456"/>
      <c r="AG15" s="498"/>
      <c r="AH15" s="455">
        <v>18074</v>
      </c>
      <c r="AI15" s="456"/>
      <c r="AJ15" s="456"/>
      <c r="AK15" s="456"/>
      <c r="AL15" s="457"/>
      <c r="AM15" s="433"/>
      <c r="AN15" s="434"/>
      <c r="AO15" s="434"/>
      <c r="AP15" s="434"/>
      <c r="AQ15" s="434"/>
      <c r="AR15" s="434"/>
      <c r="AS15" s="434"/>
      <c r="AT15" s="435"/>
      <c r="AU15" s="436"/>
      <c r="AV15" s="437"/>
      <c r="AW15" s="437"/>
      <c r="AX15" s="437"/>
      <c r="AY15" s="364" t="s">
        <v>138</v>
      </c>
      <c r="AZ15" s="365"/>
      <c r="BA15" s="365"/>
      <c r="BB15" s="365"/>
      <c r="BC15" s="365"/>
      <c r="BD15" s="365"/>
      <c r="BE15" s="365"/>
      <c r="BF15" s="365"/>
      <c r="BG15" s="365"/>
      <c r="BH15" s="365"/>
      <c r="BI15" s="365"/>
      <c r="BJ15" s="365"/>
      <c r="BK15" s="365"/>
      <c r="BL15" s="365"/>
      <c r="BM15" s="366"/>
      <c r="BN15" s="367">
        <v>14394669</v>
      </c>
      <c r="BO15" s="368"/>
      <c r="BP15" s="368"/>
      <c r="BQ15" s="368"/>
      <c r="BR15" s="368"/>
      <c r="BS15" s="368"/>
      <c r="BT15" s="368"/>
      <c r="BU15" s="369"/>
      <c r="BV15" s="367">
        <v>14016549</v>
      </c>
      <c r="BW15" s="368"/>
      <c r="BX15" s="368"/>
      <c r="BY15" s="368"/>
      <c r="BZ15" s="368"/>
      <c r="CA15" s="368"/>
      <c r="CB15" s="368"/>
      <c r="CC15" s="369"/>
      <c r="CD15" s="505" t="s">
        <v>139</v>
      </c>
      <c r="CE15" s="506"/>
      <c r="CF15" s="506"/>
      <c r="CG15" s="506"/>
      <c r="CH15" s="506"/>
      <c r="CI15" s="506"/>
      <c r="CJ15" s="506"/>
      <c r="CK15" s="506"/>
      <c r="CL15" s="506"/>
      <c r="CM15" s="506"/>
      <c r="CN15" s="506"/>
      <c r="CO15" s="506"/>
      <c r="CP15" s="506"/>
      <c r="CQ15" s="506"/>
      <c r="CR15" s="506"/>
      <c r="CS15" s="50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67"/>
      <c r="C16" s="468"/>
      <c r="D16" s="468"/>
      <c r="E16" s="468"/>
      <c r="F16" s="468"/>
      <c r="G16" s="468"/>
      <c r="H16" s="468"/>
      <c r="I16" s="468"/>
      <c r="J16" s="468"/>
      <c r="K16" s="469"/>
      <c r="L16" s="485" t="s">
        <v>140</v>
      </c>
      <c r="M16" s="508"/>
      <c r="N16" s="508"/>
      <c r="O16" s="508"/>
      <c r="P16" s="508"/>
      <c r="Q16" s="509"/>
      <c r="R16" s="510" t="s">
        <v>141</v>
      </c>
      <c r="S16" s="511"/>
      <c r="T16" s="511"/>
      <c r="U16" s="511"/>
      <c r="V16" s="512"/>
      <c r="W16" s="394"/>
      <c r="X16" s="395"/>
      <c r="Y16" s="395"/>
      <c r="Z16" s="395"/>
      <c r="AA16" s="395"/>
      <c r="AB16" s="384"/>
      <c r="AC16" s="491">
        <v>39.4</v>
      </c>
      <c r="AD16" s="492"/>
      <c r="AE16" s="492"/>
      <c r="AF16" s="492"/>
      <c r="AG16" s="493"/>
      <c r="AH16" s="491">
        <v>40.4</v>
      </c>
      <c r="AI16" s="492"/>
      <c r="AJ16" s="492"/>
      <c r="AK16" s="492"/>
      <c r="AL16" s="494"/>
      <c r="AM16" s="433"/>
      <c r="AN16" s="434"/>
      <c r="AO16" s="434"/>
      <c r="AP16" s="434"/>
      <c r="AQ16" s="434"/>
      <c r="AR16" s="434"/>
      <c r="AS16" s="434"/>
      <c r="AT16" s="435"/>
      <c r="AU16" s="436"/>
      <c r="AV16" s="437"/>
      <c r="AW16" s="437"/>
      <c r="AX16" s="437"/>
      <c r="AY16" s="438" t="s">
        <v>142</v>
      </c>
      <c r="AZ16" s="439"/>
      <c r="BA16" s="439"/>
      <c r="BB16" s="439"/>
      <c r="BC16" s="439"/>
      <c r="BD16" s="439"/>
      <c r="BE16" s="439"/>
      <c r="BF16" s="439"/>
      <c r="BG16" s="439"/>
      <c r="BH16" s="439"/>
      <c r="BI16" s="439"/>
      <c r="BJ16" s="439"/>
      <c r="BK16" s="439"/>
      <c r="BL16" s="439"/>
      <c r="BM16" s="440"/>
      <c r="BN16" s="404">
        <v>22375671</v>
      </c>
      <c r="BO16" s="405"/>
      <c r="BP16" s="405"/>
      <c r="BQ16" s="405"/>
      <c r="BR16" s="405"/>
      <c r="BS16" s="405"/>
      <c r="BT16" s="405"/>
      <c r="BU16" s="406"/>
      <c r="BV16" s="404">
        <v>21927211</v>
      </c>
      <c r="BW16" s="405"/>
      <c r="BX16" s="405"/>
      <c r="BY16" s="405"/>
      <c r="BZ16" s="405"/>
      <c r="CA16" s="405"/>
      <c r="CB16" s="405"/>
      <c r="CC16" s="406"/>
      <c r="CD16" s="176"/>
      <c r="CE16" s="518"/>
      <c r="CF16" s="518"/>
      <c r="CG16" s="518"/>
      <c r="CH16" s="518"/>
      <c r="CI16" s="518"/>
      <c r="CJ16" s="518"/>
      <c r="CK16" s="518"/>
      <c r="CL16" s="518"/>
      <c r="CM16" s="518"/>
      <c r="CN16" s="518"/>
      <c r="CO16" s="518"/>
      <c r="CP16" s="518"/>
      <c r="CQ16" s="518"/>
      <c r="CR16" s="518"/>
      <c r="CS16" s="519"/>
      <c r="CT16" s="401"/>
      <c r="CU16" s="402"/>
      <c r="CV16" s="402"/>
      <c r="CW16" s="402"/>
      <c r="CX16" s="402"/>
      <c r="CY16" s="402"/>
      <c r="CZ16" s="402"/>
      <c r="DA16" s="403"/>
      <c r="DB16" s="401"/>
      <c r="DC16" s="402"/>
      <c r="DD16" s="402"/>
      <c r="DE16" s="402"/>
      <c r="DF16" s="402"/>
      <c r="DG16" s="402"/>
      <c r="DH16" s="402"/>
      <c r="DI16" s="403"/>
    </row>
    <row r="17" spans="1:113" ht="18.75" customHeight="1" thickBot="1" x14ac:dyDescent="0.25">
      <c r="A17" s="163"/>
      <c r="B17" s="470"/>
      <c r="C17" s="471"/>
      <c r="D17" s="471"/>
      <c r="E17" s="471"/>
      <c r="F17" s="471"/>
      <c r="G17" s="471"/>
      <c r="H17" s="471"/>
      <c r="I17" s="471"/>
      <c r="J17" s="471"/>
      <c r="K17" s="472"/>
      <c r="L17" s="177"/>
      <c r="M17" s="515" t="s">
        <v>143</v>
      </c>
      <c r="N17" s="516"/>
      <c r="O17" s="516"/>
      <c r="P17" s="516"/>
      <c r="Q17" s="517"/>
      <c r="R17" s="510" t="s">
        <v>144</v>
      </c>
      <c r="S17" s="511"/>
      <c r="T17" s="511"/>
      <c r="U17" s="511"/>
      <c r="V17" s="512"/>
      <c r="W17" s="420" t="s">
        <v>145</v>
      </c>
      <c r="X17" s="421"/>
      <c r="Y17" s="421"/>
      <c r="Z17" s="421"/>
      <c r="AA17" s="421"/>
      <c r="AB17" s="411"/>
      <c r="AC17" s="455">
        <v>23793</v>
      </c>
      <c r="AD17" s="456"/>
      <c r="AE17" s="456"/>
      <c r="AF17" s="456"/>
      <c r="AG17" s="498"/>
      <c r="AH17" s="455">
        <v>24900</v>
      </c>
      <c r="AI17" s="456"/>
      <c r="AJ17" s="456"/>
      <c r="AK17" s="456"/>
      <c r="AL17" s="457"/>
      <c r="AM17" s="433"/>
      <c r="AN17" s="434"/>
      <c r="AO17" s="434"/>
      <c r="AP17" s="434"/>
      <c r="AQ17" s="434"/>
      <c r="AR17" s="434"/>
      <c r="AS17" s="434"/>
      <c r="AT17" s="435"/>
      <c r="AU17" s="436"/>
      <c r="AV17" s="437"/>
      <c r="AW17" s="437"/>
      <c r="AX17" s="437"/>
      <c r="AY17" s="438" t="s">
        <v>146</v>
      </c>
      <c r="AZ17" s="439"/>
      <c r="BA17" s="439"/>
      <c r="BB17" s="439"/>
      <c r="BC17" s="439"/>
      <c r="BD17" s="439"/>
      <c r="BE17" s="439"/>
      <c r="BF17" s="439"/>
      <c r="BG17" s="439"/>
      <c r="BH17" s="439"/>
      <c r="BI17" s="439"/>
      <c r="BJ17" s="439"/>
      <c r="BK17" s="439"/>
      <c r="BL17" s="439"/>
      <c r="BM17" s="440"/>
      <c r="BN17" s="404">
        <v>18291845</v>
      </c>
      <c r="BO17" s="405"/>
      <c r="BP17" s="405"/>
      <c r="BQ17" s="405"/>
      <c r="BR17" s="405"/>
      <c r="BS17" s="405"/>
      <c r="BT17" s="405"/>
      <c r="BU17" s="406"/>
      <c r="BV17" s="404">
        <v>17807495</v>
      </c>
      <c r="BW17" s="405"/>
      <c r="BX17" s="405"/>
      <c r="BY17" s="405"/>
      <c r="BZ17" s="405"/>
      <c r="CA17" s="405"/>
      <c r="CB17" s="405"/>
      <c r="CC17" s="406"/>
      <c r="CD17" s="176"/>
      <c r="CE17" s="518"/>
      <c r="CF17" s="518"/>
      <c r="CG17" s="518"/>
      <c r="CH17" s="518"/>
      <c r="CI17" s="518"/>
      <c r="CJ17" s="518"/>
      <c r="CK17" s="518"/>
      <c r="CL17" s="518"/>
      <c r="CM17" s="518"/>
      <c r="CN17" s="518"/>
      <c r="CO17" s="518"/>
      <c r="CP17" s="518"/>
      <c r="CQ17" s="518"/>
      <c r="CR17" s="518"/>
      <c r="CS17" s="519"/>
      <c r="CT17" s="401"/>
      <c r="CU17" s="402"/>
      <c r="CV17" s="402"/>
      <c r="CW17" s="402"/>
      <c r="CX17" s="402"/>
      <c r="CY17" s="402"/>
      <c r="CZ17" s="402"/>
      <c r="DA17" s="403"/>
      <c r="DB17" s="401"/>
      <c r="DC17" s="402"/>
      <c r="DD17" s="402"/>
      <c r="DE17" s="402"/>
      <c r="DF17" s="402"/>
      <c r="DG17" s="402"/>
      <c r="DH17" s="402"/>
      <c r="DI17" s="403"/>
    </row>
    <row r="18" spans="1:113" ht="18.75" customHeight="1" thickBot="1" x14ac:dyDescent="0.25">
      <c r="A18" s="163"/>
      <c r="B18" s="526" t="s">
        <v>147</v>
      </c>
      <c r="C18" s="447"/>
      <c r="D18" s="447"/>
      <c r="E18" s="527"/>
      <c r="F18" s="527"/>
      <c r="G18" s="527"/>
      <c r="H18" s="527"/>
      <c r="I18" s="527"/>
      <c r="J18" s="527"/>
      <c r="K18" s="527"/>
      <c r="L18" s="528">
        <v>481.62</v>
      </c>
      <c r="M18" s="528"/>
      <c r="N18" s="528"/>
      <c r="O18" s="528"/>
      <c r="P18" s="528"/>
      <c r="Q18" s="528"/>
      <c r="R18" s="529"/>
      <c r="S18" s="529"/>
      <c r="T18" s="529"/>
      <c r="U18" s="529"/>
      <c r="V18" s="530"/>
      <c r="W18" s="422"/>
      <c r="X18" s="423"/>
      <c r="Y18" s="423"/>
      <c r="Z18" s="423"/>
      <c r="AA18" s="423"/>
      <c r="AB18" s="414"/>
      <c r="AC18" s="531">
        <v>56.9</v>
      </c>
      <c r="AD18" s="532"/>
      <c r="AE18" s="532"/>
      <c r="AF18" s="532"/>
      <c r="AG18" s="533"/>
      <c r="AH18" s="531">
        <v>55.6</v>
      </c>
      <c r="AI18" s="532"/>
      <c r="AJ18" s="532"/>
      <c r="AK18" s="532"/>
      <c r="AL18" s="534"/>
      <c r="AM18" s="433"/>
      <c r="AN18" s="434"/>
      <c r="AO18" s="434"/>
      <c r="AP18" s="434"/>
      <c r="AQ18" s="434"/>
      <c r="AR18" s="434"/>
      <c r="AS18" s="434"/>
      <c r="AT18" s="435"/>
      <c r="AU18" s="436"/>
      <c r="AV18" s="437"/>
      <c r="AW18" s="437"/>
      <c r="AX18" s="437"/>
      <c r="AY18" s="438" t="s">
        <v>148</v>
      </c>
      <c r="AZ18" s="439"/>
      <c r="BA18" s="439"/>
      <c r="BB18" s="439"/>
      <c r="BC18" s="439"/>
      <c r="BD18" s="439"/>
      <c r="BE18" s="439"/>
      <c r="BF18" s="439"/>
      <c r="BG18" s="439"/>
      <c r="BH18" s="439"/>
      <c r="BI18" s="439"/>
      <c r="BJ18" s="439"/>
      <c r="BK18" s="439"/>
      <c r="BL18" s="439"/>
      <c r="BM18" s="440"/>
      <c r="BN18" s="404">
        <v>25595253</v>
      </c>
      <c r="BO18" s="405"/>
      <c r="BP18" s="405"/>
      <c r="BQ18" s="405"/>
      <c r="BR18" s="405"/>
      <c r="BS18" s="405"/>
      <c r="BT18" s="405"/>
      <c r="BU18" s="406"/>
      <c r="BV18" s="404">
        <v>24202381</v>
      </c>
      <c r="BW18" s="405"/>
      <c r="BX18" s="405"/>
      <c r="BY18" s="405"/>
      <c r="BZ18" s="405"/>
      <c r="CA18" s="405"/>
      <c r="CB18" s="405"/>
      <c r="CC18" s="406"/>
      <c r="CD18" s="176"/>
      <c r="CE18" s="518"/>
      <c r="CF18" s="518"/>
      <c r="CG18" s="518"/>
      <c r="CH18" s="518"/>
      <c r="CI18" s="518"/>
      <c r="CJ18" s="518"/>
      <c r="CK18" s="518"/>
      <c r="CL18" s="518"/>
      <c r="CM18" s="518"/>
      <c r="CN18" s="518"/>
      <c r="CO18" s="518"/>
      <c r="CP18" s="518"/>
      <c r="CQ18" s="518"/>
      <c r="CR18" s="518"/>
      <c r="CS18" s="519"/>
      <c r="CT18" s="401"/>
      <c r="CU18" s="402"/>
      <c r="CV18" s="402"/>
      <c r="CW18" s="402"/>
      <c r="CX18" s="402"/>
      <c r="CY18" s="402"/>
      <c r="CZ18" s="402"/>
      <c r="DA18" s="403"/>
      <c r="DB18" s="401"/>
      <c r="DC18" s="402"/>
      <c r="DD18" s="402"/>
      <c r="DE18" s="402"/>
      <c r="DF18" s="402"/>
      <c r="DG18" s="402"/>
      <c r="DH18" s="402"/>
      <c r="DI18" s="403"/>
    </row>
    <row r="19" spans="1:113" ht="18.75" customHeight="1" thickBot="1" x14ac:dyDescent="0.25">
      <c r="A19" s="163"/>
      <c r="B19" s="526" t="s">
        <v>149</v>
      </c>
      <c r="C19" s="447"/>
      <c r="D19" s="447"/>
      <c r="E19" s="527"/>
      <c r="F19" s="527"/>
      <c r="G19" s="527"/>
      <c r="H19" s="527"/>
      <c r="I19" s="527"/>
      <c r="J19" s="527"/>
      <c r="K19" s="527"/>
      <c r="L19" s="535">
        <v>183</v>
      </c>
      <c r="M19" s="535"/>
      <c r="N19" s="535"/>
      <c r="O19" s="535"/>
      <c r="P19" s="535"/>
      <c r="Q19" s="535"/>
      <c r="R19" s="536"/>
      <c r="S19" s="536"/>
      <c r="T19" s="536"/>
      <c r="U19" s="536"/>
      <c r="V19" s="537"/>
      <c r="W19" s="361"/>
      <c r="X19" s="362"/>
      <c r="Y19" s="362"/>
      <c r="Z19" s="362"/>
      <c r="AA19" s="362"/>
      <c r="AB19" s="362"/>
      <c r="AC19" s="513"/>
      <c r="AD19" s="513"/>
      <c r="AE19" s="513"/>
      <c r="AF19" s="513"/>
      <c r="AG19" s="513"/>
      <c r="AH19" s="513"/>
      <c r="AI19" s="513"/>
      <c r="AJ19" s="513"/>
      <c r="AK19" s="513"/>
      <c r="AL19" s="514"/>
      <c r="AM19" s="433"/>
      <c r="AN19" s="434"/>
      <c r="AO19" s="434"/>
      <c r="AP19" s="434"/>
      <c r="AQ19" s="434"/>
      <c r="AR19" s="434"/>
      <c r="AS19" s="434"/>
      <c r="AT19" s="435"/>
      <c r="AU19" s="436"/>
      <c r="AV19" s="437"/>
      <c r="AW19" s="437"/>
      <c r="AX19" s="437"/>
      <c r="AY19" s="438" t="s">
        <v>150</v>
      </c>
      <c r="AZ19" s="439"/>
      <c r="BA19" s="439"/>
      <c r="BB19" s="439"/>
      <c r="BC19" s="439"/>
      <c r="BD19" s="439"/>
      <c r="BE19" s="439"/>
      <c r="BF19" s="439"/>
      <c r="BG19" s="439"/>
      <c r="BH19" s="439"/>
      <c r="BI19" s="439"/>
      <c r="BJ19" s="439"/>
      <c r="BK19" s="439"/>
      <c r="BL19" s="439"/>
      <c r="BM19" s="440"/>
      <c r="BN19" s="404">
        <v>34106406</v>
      </c>
      <c r="BO19" s="405"/>
      <c r="BP19" s="405"/>
      <c r="BQ19" s="405"/>
      <c r="BR19" s="405"/>
      <c r="BS19" s="405"/>
      <c r="BT19" s="405"/>
      <c r="BU19" s="406"/>
      <c r="BV19" s="404">
        <v>32858276</v>
      </c>
      <c r="BW19" s="405"/>
      <c r="BX19" s="405"/>
      <c r="BY19" s="405"/>
      <c r="BZ19" s="405"/>
      <c r="CA19" s="405"/>
      <c r="CB19" s="405"/>
      <c r="CC19" s="406"/>
      <c r="CD19" s="176"/>
      <c r="CE19" s="518"/>
      <c r="CF19" s="518"/>
      <c r="CG19" s="518"/>
      <c r="CH19" s="518"/>
      <c r="CI19" s="518"/>
      <c r="CJ19" s="518"/>
      <c r="CK19" s="518"/>
      <c r="CL19" s="518"/>
      <c r="CM19" s="518"/>
      <c r="CN19" s="518"/>
      <c r="CO19" s="518"/>
      <c r="CP19" s="518"/>
      <c r="CQ19" s="518"/>
      <c r="CR19" s="518"/>
      <c r="CS19" s="519"/>
      <c r="CT19" s="401"/>
      <c r="CU19" s="402"/>
      <c r="CV19" s="402"/>
      <c r="CW19" s="402"/>
      <c r="CX19" s="402"/>
      <c r="CY19" s="402"/>
      <c r="CZ19" s="402"/>
      <c r="DA19" s="403"/>
      <c r="DB19" s="401"/>
      <c r="DC19" s="402"/>
      <c r="DD19" s="402"/>
      <c r="DE19" s="402"/>
      <c r="DF19" s="402"/>
      <c r="DG19" s="402"/>
      <c r="DH19" s="402"/>
      <c r="DI19" s="403"/>
    </row>
    <row r="20" spans="1:113" ht="18.75" customHeight="1" thickBot="1" x14ac:dyDescent="0.25">
      <c r="A20" s="163"/>
      <c r="B20" s="526" t="s">
        <v>151</v>
      </c>
      <c r="C20" s="447"/>
      <c r="D20" s="447"/>
      <c r="E20" s="527"/>
      <c r="F20" s="527"/>
      <c r="G20" s="527"/>
      <c r="H20" s="527"/>
      <c r="I20" s="527"/>
      <c r="J20" s="527"/>
      <c r="K20" s="527"/>
      <c r="L20" s="535">
        <v>33641</v>
      </c>
      <c r="M20" s="535"/>
      <c r="N20" s="535"/>
      <c r="O20" s="535"/>
      <c r="P20" s="535"/>
      <c r="Q20" s="535"/>
      <c r="R20" s="536"/>
      <c r="S20" s="536"/>
      <c r="T20" s="536"/>
      <c r="U20" s="536"/>
      <c r="V20" s="537"/>
      <c r="W20" s="422"/>
      <c r="X20" s="423"/>
      <c r="Y20" s="423"/>
      <c r="Z20" s="423"/>
      <c r="AA20" s="423"/>
      <c r="AB20" s="423"/>
      <c r="AC20" s="538"/>
      <c r="AD20" s="538"/>
      <c r="AE20" s="538"/>
      <c r="AF20" s="538"/>
      <c r="AG20" s="538"/>
      <c r="AH20" s="538"/>
      <c r="AI20" s="538"/>
      <c r="AJ20" s="538"/>
      <c r="AK20" s="538"/>
      <c r="AL20" s="539"/>
      <c r="AM20" s="540"/>
      <c r="AN20" s="459"/>
      <c r="AO20" s="459"/>
      <c r="AP20" s="459"/>
      <c r="AQ20" s="459"/>
      <c r="AR20" s="459"/>
      <c r="AS20" s="459"/>
      <c r="AT20" s="460"/>
      <c r="AU20" s="541"/>
      <c r="AV20" s="542"/>
      <c r="AW20" s="542"/>
      <c r="AX20" s="543"/>
      <c r="AY20" s="438"/>
      <c r="AZ20" s="439"/>
      <c r="BA20" s="439"/>
      <c r="BB20" s="439"/>
      <c r="BC20" s="439"/>
      <c r="BD20" s="439"/>
      <c r="BE20" s="439"/>
      <c r="BF20" s="439"/>
      <c r="BG20" s="439"/>
      <c r="BH20" s="439"/>
      <c r="BI20" s="439"/>
      <c r="BJ20" s="439"/>
      <c r="BK20" s="439"/>
      <c r="BL20" s="439"/>
      <c r="BM20" s="440"/>
      <c r="BN20" s="404"/>
      <c r="BO20" s="405"/>
      <c r="BP20" s="405"/>
      <c r="BQ20" s="405"/>
      <c r="BR20" s="405"/>
      <c r="BS20" s="405"/>
      <c r="BT20" s="405"/>
      <c r="BU20" s="406"/>
      <c r="BV20" s="404"/>
      <c r="BW20" s="405"/>
      <c r="BX20" s="405"/>
      <c r="BY20" s="405"/>
      <c r="BZ20" s="405"/>
      <c r="CA20" s="405"/>
      <c r="CB20" s="405"/>
      <c r="CC20" s="406"/>
      <c r="CD20" s="176"/>
      <c r="CE20" s="518"/>
      <c r="CF20" s="518"/>
      <c r="CG20" s="518"/>
      <c r="CH20" s="518"/>
      <c r="CI20" s="518"/>
      <c r="CJ20" s="518"/>
      <c r="CK20" s="518"/>
      <c r="CL20" s="518"/>
      <c r="CM20" s="518"/>
      <c r="CN20" s="518"/>
      <c r="CO20" s="518"/>
      <c r="CP20" s="518"/>
      <c r="CQ20" s="518"/>
      <c r="CR20" s="518"/>
      <c r="CS20" s="519"/>
      <c r="CT20" s="401"/>
      <c r="CU20" s="402"/>
      <c r="CV20" s="402"/>
      <c r="CW20" s="402"/>
      <c r="CX20" s="402"/>
      <c r="CY20" s="402"/>
      <c r="CZ20" s="402"/>
      <c r="DA20" s="403"/>
      <c r="DB20" s="401"/>
      <c r="DC20" s="402"/>
      <c r="DD20" s="402"/>
      <c r="DE20" s="402"/>
      <c r="DF20" s="402"/>
      <c r="DG20" s="402"/>
      <c r="DH20" s="402"/>
      <c r="DI20" s="403"/>
    </row>
    <row r="21" spans="1:113" ht="18.75" customHeight="1" thickBot="1" x14ac:dyDescent="0.25">
      <c r="A21" s="163"/>
      <c r="B21" s="544" t="s">
        <v>152</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520"/>
      <c r="AZ21" s="521"/>
      <c r="BA21" s="521"/>
      <c r="BB21" s="521"/>
      <c r="BC21" s="521"/>
      <c r="BD21" s="521"/>
      <c r="BE21" s="521"/>
      <c r="BF21" s="521"/>
      <c r="BG21" s="521"/>
      <c r="BH21" s="521"/>
      <c r="BI21" s="521"/>
      <c r="BJ21" s="521"/>
      <c r="BK21" s="521"/>
      <c r="BL21" s="521"/>
      <c r="BM21" s="522"/>
      <c r="BN21" s="523"/>
      <c r="BO21" s="524"/>
      <c r="BP21" s="524"/>
      <c r="BQ21" s="524"/>
      <c r="BR21" s="524"/>
      <c r="BS21" s="524"/>
      <c r="BT21" s="524"/>
      <c r="BU21" s="525"/>
      <c r="BV21" s="523"/>
      <c r="BW21" s="524"/>
      <c r="BX21" s="524"/>
      <c r="BY21" s="524"/>
      <c r="BZ21" s="524"/>
      <c r="CA21" s="524"/>
      <c r="CB21" s="524"/>
      <c r="CC21" s="525"/>
      <c r="CD21" s="176"/>
      <c r="CE21" s="518"/>
      <c r="CF21" s="518"/>
      <c r="CG21" s="518"/>
      <c r="CH21" s="518"/>
      <c r="CI21" s="518"/>
      <c r="CJ21" s="518"/>
      <c r="CK21" s="518"/>
      <c r="CL21" s="518"/>
      <c r="CM21" s="518"/>
      <c r="CN21" s="518"/>
      <c r="CO21" s="518"/>
      <c r="CP21" s="518"/>
      <c r="CQ21" s="518"/>
      <c r="CR21" s="518"/>
      <c r="CS21" s="519"/>
      <c r="CT21" s="401"/>
      <c r="CU21" s="402"/>
      <c r="CV21" s="402"/>
      <c r="CW21" s="402"/>
      <c r="CX21" s="402"/>
      <c r="CY21" s="402"/>
      <c r="CZ21" s="402"/>
      <c r="DA21" s="403"/>
      <c r="DB21" s="401"/>
      <c r="DC21" s="402"/>
      <c r="DD21" s="402"/>
      <c r="DE21" s="402"/>
      <c r="DF21" s="402"/>
      <c r="DG21" s="402"/>
      <c r="DH21" s="402"/>
      <c r="DI21" s="403"/>
    </row>
    <row r="22" spans="1:113" ht="18.75" customHeight="1" x14ac:dyDescent="0.2">
      <c r="A22" s="163"/>
      <c r="B22" s="574" t="s">
        <v>153</v>
      </c>
      <c r="C22" s="548"/>
      <c r="D22" s="549"/>
      <c r="E22" s="416" t="s">
        <v>1</v>
      </c>
      <c r="F22" s="421"/>
      <c r="G22" s="421"/>
      <c r="H22" s="421"/>
      <c r="I22" s="421"/>
      <c r="J22" s="421"/>
      <c r="K22" s="411"/>
      <c r="L22" s="416" t="s">
        <v>154</v>
      </c>
      <c r="M22" s="421"/>
      <c r="N22" s="421"/>
      <c r="O22" s="421"/>
      <c r="P22" s="411"/>
      <c r="Q22" s="579" t="s">
        <v>155</v>
      </c>
      <c r="R22" s="580"/>
      <c r="S22" s="580"/>
      <c r="T22" s="580"/>
      <c r="U22" s="580"/>
      <c r="V22" s="581"/>
      <c r="W22" s="547" t="s">
        <v>156</v>
      </c>
      <c r="X22" s="548"/>
      <c r="Y22" s="549"/>
      <c r="Z22" s="416" t="s">
        <v>1</v>
      </c>
      <c r="AA22" s="421"/>
      <c r="AB22" s="421"/>
      <c r="AC22" s="421"/>
      <c r="AD22" s="421"/>
      <c r="AE22" s="421"/>
      <c r="AF22" s="421"/>
      <c r="AG22" s="411"/>
      <c r="AH22" s="585" t="s">
        <v>157</v>
      </c>
      <c r="AI22" s="421"/>
      <c r="AJ22" s="421"/>
      <c r="AK22" s="421"/>
      <c r="AL22" s="411"/>
      <c r="AM22" s="585" t="s">
        <v>158</v>
      </c>
      <c r="AN22" s="586"/>
      <c r="AO22" s="586"/>
      <c r="AP22" s="586"/>
      <c r="AQ22" s="586"/>
      <c r="AR22" s="587"/>
      <c r="AS22" s="579" t="s">
        <v>155</v>
      </c>
      <c r="AT22" s="580"/>
      <c r="AU22" s="580"/>
      <c r="AV22" s="580"/>
      <c r="AW22" s="580"/>
      <c r="AX22" s="591"/>
      <c r="AY22" s="364" t="s">
        <v>159</v>
      </c>
      <c r="AZ22" s="365"/>
      <c r="BA22" s="365"/>
      <c r="BB22" s="365"/>
      <c r="BC22" s="365"/>
      <c r="BD22" s="365"/>
      <c r="BE22" s="365"/>
      <c r="BF22" s="365"/>
      <c r="BG22" s="365"/>
      <c r="BH22" s="365"/>
      <c r="BI22" s="365"/>
      <c r="BJ22" s="365"/>
      <c r="BK22" s="365"/>
      <c r="BL22" s="365"/>
      <c r="BM22" s="366"/>
      <c r="BN22" s="367">
        <v>45722359</v>
      </c>
      <c r="BO22" s="368"/>
      <c r="BP22" s="368"/>
      <c r="BQ22" s="368"/>
      <c r="BR22" s="368"/>
      <c r="BS22" s="368"/>
      <c r="BT22" s="368"/>
      <c r="BU22" s="369"/>
      <c r="BV22" s="367">
        <v>44795190</v>
      </c>
      <c r="BW22" s="368"/>
      <c r="BX22" s="368"/>
      <c r="BY22" s="368"/>
      <c r="BZ22" s="368"/>
      <c r="CA22" s="368"/>
      <c r="CB22" s="368"/>
      <c r="CC22" s="369"/>
      <c r="CD22" s="176"/>
      <c r="CE22" s="518"/>
      <c r="CF22" s="518"/>
      <c r="CG22" s="518"/>
      <c r="CH22" s="518"/>
      <c r="CI22" s="518"/>
      <c r="CJ22" s="518"/>
      <c r="CK22" s="518"/>
      <c r="CL22" s="518"/>
      <c r="CM22" s="518"/>
      <c r="CN22" s="518"/>
      <c r="CO22" s="518"/>
      <c r="CP22" s="518"/>
      <c r="CQ22" s="518"/>
      <c r="CR22" s="518"/>
      <c r="CS22" s="519"/>
      <c r="CT22" s="401"/>
      <c r="CU22" s="402"/>
      <c r="CV22" s="402"/>
      <c r="CW22" s="402"/>
      <c r="CX22" s="402"/>
      <c r="CY22" s="402"/>
      <c r="CZ22" s="402"/>
      <c r="DA22" s="403"/>
      <c r="DB22" s="401"/>
      <c r="DC22" s="402"/>
      <c r="DD22" s="402"/>
      <c r="DE22" s="402"/>
      <c r="DF22" s="402"/>
      <c r="DG22" s="402"/>
      <c r="DH22" s="402"/>
      <c r="DI22" s="403"/>
    </row>
    <row r="23" spans="1:113" ht="18.75" customHeight="1" x14ac:dyDescent="0.2">
      <c r="A23" s="163"/>
      <c r="B23" s="575"/>
      <c r="C23" s="551"/>
      <c r="D23" s="552"/>
      <c r="E23" s="390"/>
      <c r="F23" s="395"/>
      <c r="G23" s="395"/>
      <c r="H23" s="395"/>
      <c r="I23" s="395"/>
      <c r="J23" s="395"/>
      <c r="K23" s="384"/>
      <c r="L23" s="390"/>
      <c r="M23" s="395"/>
      <c r="N23" s="395"/>
      <c r="O23" s="395"/>
      <c r="P23" s="384"/>
      <c r="Q23" s="582"/>
      <c r="R23" s="583"/>
      <c r="S23" s="583"/>
      <c r="T23" s="583"/>
      <c r="U23" s="583"/>
      <c r="V23" s="584"/>
      <c r="W23" s="550"/>
      <c r="X23" s="551"/>
      <c r="Y23" s="552"/>
      <c r="Z23" s="390"/>
      <c r="AA23" s="395"/>
      <c r="AB23" s="395"/>
      <c r="AC23" s="395"/>
      <c r="AD23" s="395"/>
      <c r="AE23" s="395"/>
      <c r="AF23" s="395"/>
      <c r="AG23" s="384"/>
      <c r="AH23" s="390"/>
      <c r="AI23" s="395"/>
      <c r="AJ23" s="395"/>
      <c r="AK23" s="395"/>
      <c r="AL23" s="384"/>
      <c r="AM23" s="588"/>
      <c r="AN23" s="589"/>
      <c r="AO23" s="589"/>
      <c r="AP23" s="589"/>
      <c r="AQ23" s="589"/>
      <c r="AR23" s="590"/>
      <c r="AS23" s="582"/>
      <c r="AT23" s="583"/>
      <c r="AU23" s="583"/>
      <c r="AV23" s="583"/>
      <c r="AW23" s="583"/>
      <c r="AX23" s="592"/>
      <c r="AY23" s="438" t="s">
        <v>160</v>
      </c>
      <c r="AZ23" s="439"/>
      <c r="BA23" s="439"/>
      <c r="BB23" s="439"/>
      <c r="BC23" s="439"/>
      <c r="BD23" s="439"/>
      <c r="BE23" s="439"/>
      <c r="BF23" s="439"/>
      <c r="BG23" s="439"/>
      <c r="BH23" s="439"/>
      <c r="BI23" s="439"/>
      <c r="BJ23" s="439"/>
      <c r="BK23" s="439"/>
      <c r="BL23" s="439"/>
      <c r="BM23" s="440"/>
      <c r="BN23" s="404">
        <v>20556966</v>
      </c>
      <c r="BO23" s="405"/>
      <c r="BP23" s="405"/>
      <c r="BQ23" s="405"/>
      <c r="BR23" s="405"/>
      <c r="BS23" s="405"/>
      <c r="BT23" s="405"/>
      <c r="BU23" s="406"/>
      <c r="BV23" s="404">
        <v>21969302</v>
      </c>
      <c r="BW23" s="405"/>
      <c r="BX23" s="405"/>
      <c r="BY23" s="405"/>
      <c r="BZ23" s="405"/>
      <c r="CA23" s="405"/>
      <c r="CB23" s="405"/>
      <c r="CC23" s="406"/>
      <c r="CD23" s="176"/>
      <c r="CE23" s="518"/>
      <c r="CF23" s="518"/>
      <c r="CG23" s="518"/>
      <c r="CH23" s="518"/>
      <c r="CI23" s="518"/>
      <c r="CJ23" s="518"/>
      <c r="CK23" s="518"/>
      <c r="CL23" s="518"/>
      <c r="CM23" s="518"/>
      <c r="CN23" s="518"/>
      <c r="CO23" s="518"/>
      <c r="CP23" s="518"/>
      <c r="CQ23" s="518"/>
      <c r="CR23" s="518"/>
      <c r="CS23" s="519"/>
      <c r="CT23" s="401"/>
      <c r="CU23" s="402"/>
      <c r="CV23" s="402"/>
      <c r="CW23" s="402"/>
      <c r="CX23" s="402"/>
      <c r="CY23" s="402"/>
      <c r="CZ23" s="402"/>
      <c r="DA23" s="403"/>
      <c r="DB23" s="401"/>
      <c r="DC23" s="402"/>
      <c r="DD23" s="402"/>
      <c r="DE23" s="402"/>
      <c r="DF23" s="402"/>
      <c r="DG23" s="402"/>
      <c r="DH23" s="402"/>
      <c r="DI23" s="403"/>
    </row>
    <row r="24" spans="1:113" ht="18.75" customHeight="1" thickBot="1" x14ac:dyDescent="0.25">
      <c r="A24" s="163"/>
      <c r="B24" s="575"/>
      <c r="C24" s="551"/>
      <c r="D24" s="552"/>
      <c r="E24" s="454" t="s">
        <v>161</v>
      </c>
      <c r="F24" s="434"/>
      <c r="G24" s="434"/>
      <c r="H24" s="434"/>
      <c r="I24" s="434"/>
      <c r="J24" s="434"/>
      <c r="K24" s="435"/>
      <c r="L24" s="455">
        <v>1</v>
      </c>
      <c r="M24" s="456"/>
      <c r="N24" s="456"/>
      <c r="O24" s="456"/>
      <c r="P24" s="498"/>
      <c r="Q24" s="455">
        <v>8670</v>
      </c>
      <c r="R24" s="456"/>
      <c r="S24" s="456"/>
      <c r="T24" s="456"/>
      <c r="U24" s="456"/>
      <c r="V24" s="498"/>
      <c r="W24" s="550"/>
      <c r="X24" s="551"/>
      <c r="Y24" s="552"/>
      <c r="Z24" s="454" t="s">
        <v>162</v>
      </c>
      <c r="AA24" s="434"/>
      <c r="AB24" s="434"/>
      <c r="AC24" s="434"/>
      <c r="AD24" s="434"/>
      <c r="AE24" s="434"/>
      <c r="AF24" s="434"/>
      <c r="AG24" s="435"/>
      <c r="AH24" s="455">
        <v>650</v>
      </c>
      <c r="AI24" s="456"/>
      <c r="AJ24" s="456"/>
      <c r="AK24" s="456"/>
      <c r="AL24" s="498"/>
      <c r="AM24" s="455">
        <v>2047500</v>
      </c>
      <c r="AN24" s="456"/>
      <c r="AO24" s="456"/>
      <c r="AP24" s="456"/>
      <c r="AQ24" s="456"/>
      <c r="AR24" s="498"/>
      <c r="AS24" s="455">
        <v>3150</v>
      </c>
      <c r="AT24" s="456"/>
      <c r="AU24" s="456"/>
      <c r="AV24" s="456"/>
      <c r="AW24" s="456"/>
      <c r="AX24" s="457"/>
      <c r="AY24" s="520" t="s">
        <v>163</v>
      </c>
      <c r="AZ24" s="521"/>
      <c r="BA24" s="521"/>
      <c r="BB24" s="521"/>
      <c r="BC24" s="521"/>
      <c r="BD24" s="521"/>
      <c r="BE24" s="521"/>
      <c r="BF24" s="521"/>
      <c r="BG24" s="521"/>
      <c r="BH24" s="521"/>
      <c r="BI24" s="521"/>
      <c r="BJ24" s="521"/>
      <c r="BK24" s="521"/>
      <c r="BL24" s="521"/>
      <c r="BM24" s="522"/>
      <c r="BN24" s="404">
        <v>32706473</v>
      </c>
      <c r="BO24" s="405"/>
      <c r="BP24" s="405"/>
      <c r="BQ24" s="405"/>
      <c r="BR24" s="405"/>
      <c r="BS24" s="405"/>
      <c r="BT24" s="405"/>
      <c r="BU24" s="406"/>
      <c r="BV24" s="404">
        <v>30158432</v>
      </c>
      <c r="BW24" s="405"/>
      <c r="BX24" s="405"/>
      <c r="BY24" s="405"/>
      <c r="BZ24" s="405"/>
      <c r="CA24" s="405"/>
      <c r="CB24" s="405"/>
      <c r="CC24" s="406"/>
      <c r="CD24" s="176"/>
      <c r="CE24" s="518"/>
      <c r="CF24" s="518"/>
      <c r="CG24" s="518"/>
      <c r="CH24" s="518"/>
      <c r="CI24" s="518"/>
      <c r="CJ24" s="518"/>
      <c r="CK24" s="518"/>
      <c r="CL24" s="518"/>
      <c r="CM24" s="518"/>
      <c r="CN24" s="518"/>
      <c r="CO24" s="518"/>
      <c r="CP24" s="518"/>
      <c r="CQ24" s="518"/>
      <c r="CR24" s="518"/>
      <c r="CS24" s="519"/>
      <c r="CT24" s="401"/>
      <c r="CU24" s="402"/>
      <c r="CV24" s="402"/>
      <c r="CW24" s="402"/>
      <c r="CX24" s="402"/>
      <c r="CY24" s="402"/>
      <c r="CZ24" s="402"/>
      <c r="DA24" s="403"/>
      <c r="DB24" s="401"/>
      <c r="DC24" s="402"/>
      <c r="DD24" s="402"/>
      <c r="DE24" s="402"/>
      <c r="DF24" s="402"/>
      <c r="DG24" s="402"/>
      <c r="DH24" s="402"/>
      <c r="DI24" s="403"/>
    </row>
    <row r="25" spans="1:113" ht="18.75" customHeight="1" x14ac:dyDescent="0.2">
      <c r="A25" s="163"/>
      <c r="B25" s="575"/>
      <c r="C25" s="551"/>
      <c r="D25" s="552"/>
      <c r="E25" s="454" t="s">
        <v>164</v>
      </c>
      <c r="F25" s="434"/>
      <c r="G25" s="434"/>
      <c r="H25" s="434"/>
      <c r="I25" s="434"/>
      <c r="J25" s="434"/>
      <c r="K25" s="435"/>
      <c r="L25" s="455">
        <v>1</v>
      </c>
      <c r="M25" s="456"/>
      <c r="N25" s="456"/>
      <c r="O25" s="456"/>
      <c r="P25" s="498"/>
      <c r="Q25" s="455">
        <v>7220</v>
      </c>
      <c r="R25" s="456"/>
      <c r="S25" s="456"/>
      <c r="T25" s="456"/>
      <c r="U25" s="456"/>
      <c r="V25" s="498"/>
      <c r="W25" s="550"/>
      <c r="X25" s="551"/>
      <c r="Y25" s="552"/>
      <c r="Z25" s="454" t="s">
        <v>165</v>
      </c>
      <c r="AA25" s="434"/>
      <c r="AB25" s="434"/>
      <c r="AC25" s="434"/>
      <c r="AD25" s="434"/>
      <c r="AE25" s="434"/>
      <c r="AF25" s="434"/>
      <c r="AG25" s="435"/>
      <c r="AH25" s="455" t="s">
        <v>122</v>
      </c>
      <c r="AI25" s="456"/>
      <c r="AJ25" s="456"/>
      <c r="AK25" s="456"/>
      <c r="AL25" s="498"/>
      <c r="AM25" s="455" t="s">
        <v>122</v>
      </c>
      <c r="AN25" s="456"/>
      <c r="AO25" s="456"/>
      <c r="AP25" s="456"/>
      <c r="AQ25" s="456"/>
      <c r="AR25" s="498"/>
      <c r="AS25" s="455" t="s">
        <v>122</v>
      </c>
      <c r="AT25" s="456"/>
      <c r="AU25" s="456"/>
      <c r="AV25" s="456"/>
      <c r="AW25" s="456"/>
      <c r="AX25" s="457"/>
      <c r="AY25" s="364" t="s">
        <v>166</v>
      </c>
      <c r="AZ25" s="365"/>
      <c r="BA25" s="365"/>
      <c r="BB25" s="365"/>
      <c r="BC25" s="365"/>
      <c r="BD25" s="365"/>
      <c r="BE25" s="365"/>
      <c r="BF25" s="365"/>
      <c r="BG25" s="365"/>
      <c r="BH25" s="365"/>
      <c r="BI25" s="365"/>
      <c r="BJ25" s="365"/>
      <c r="BK25" s="365"/>
      <c r="BL25" s="365"/>
      <c r="BM25" s="366"/>
      <c r="BN25" s="367">
        <v>7101698</v>
      </c>
      <c r="BO25" s="368"/>
      <c r="BP25" s="368"/>
      <c r="BQ25" s="368"/>
      <c r="BR25" s="368"/>
      <c r="BS25" s="368"/>
      <c r="BT25" s="368"/>
      <c r="BU25" s="369"/>
      <c r="BV25" s="367">
        <v>9087548</v>
      </c>
      <c r="BW25" s="368"/>
      <c r="BX25" s="368"/>
      <c r="BY25" s="368"/>
      <c r="BZ25" s="368"/>
      <c r="CA25" s="368"/>
      <c r="CB25" s="368"/>
      <c r="CC25" s="369"/>
      <c r="CD25" s="176"/>
      <c r="CE25" s="518"/>
      <c r="CF25" s="518"/>
      <c r="CG25" s="518"/>
      <c r="CH25" s="518"/>
      <c r="CI25" s="518"/>
      <c r="CJ25" s="518"/>
      <c r="CK25" s="518"/>
      <c r="CL25" s="518"/>
      <c r="CM25" s="518"/>
      <c r="CN25" s="518"/>
      <c r="CO25" s="518"/>
      <c r="CP25" s="518"/>
      <c r="CQ25" s="518"/>
      <c r="CR25" s="518"/>
      <c r="CS25" s="519"/>
      <c r="CT25" s="401"/>
      <c r="CU25" s="402"/>
      <c r="CV25" s="402"/>
      <c r="CW25" s="402"/>
      <c r="CX25" s="402"/>
      <c r="CY25" s="402"/>
      <c r="CZ25" s="402"/>
      <c r="DA25" s="403"/>
      <c r="DB25" s="401"/>
      <c r="DC25" s="402"/>
      <c r="DD25" s="402"/>
      <c r="DE25" s="402"/>
      <c r="DF25" s="402"/>
      <c r="DG25" s="402"/>
      <c r="DH25" s="402"/>
      <c r="DI25" s="403"/>
    </row>
    <row r="26" spans="1:113" ht="18.75" customHeight="1" x14ac:dyDescent="0.2">
      <c r="A26" s="163"/>
      <c r="B26" s="575"/>
      <c r="C26" s="551"/>
      <c r="D26" s="552"/>
      <c r="E26" s="454" t="s">
        <v>167</v>
      </c>
      <c r="F26" s="434"/>
      <c r="G26" s="434"/>
      <c r="H26" s="434"/>
      <c r="I26" s="434"/>
      <c r="J26" s="434"/>
      <c r="K26" s="435"/>
      <c r="L26" s="455">
        <v>1</v>
      </c>
      <c r="M26" s="456"/>
      <c r="N26" s="456"/>
      <c r="O26" s="456"/>
      <c r="P26" s="498"/>
      <c r="Q26" s="455">
        <v>6740</v>
      </c>
      <c r="R26" s="456"/>
      <c r="S26" s="456"/>
      <c r="T26" s="456"/>
      <c r="U26" s="456"/>
      <c r="V26" s="498"/>
      <c r="W26" s="550"/>
      <c r="X26" s="551"/>
      <c r="Y26" s="552"/>
      <c r="Z26" s="454" t="s">
        <v>168</v>
      </c>
      <c r="AA26" s="556"/>
      <c r="AB26" s="556"/>
      <c r="AC26" s="556"/>
      <c r="AD26" s="556"/>
      <c r="AE26" s="556"/>
      <c r="AF26" s="556"/>
      <c r="AG26" s="557"/>
      <c r="AH26" s="455">
        <v>10</v>
      </c>
      <c r="AI26" s="456"/>
      <c r="AJ26" s="456"/>
      <c r="AK26" s="456"/>
      <c r="AL26" s="498"/>
      <c r="AM26" s="455">
        <v>27230</v>
      </c>
      <c r="AN26" s="456"/>
      <c r="AO26" s="456"/>
      <c r="AP26" s="456"/>
      <c r="AQ26" s="456"/>
      <c r="AR26" s="498"/>
      <c r="AS26" s="455">
        <v>2723</v>
      </c>
      <c r="AT26" s="456"/>
      <c r="AU26" s="456"/>
      <c r="AV26" s="456"/>
      <c r="AW26" s="456"/>
      <c r="AX26" s="457"/>
      <c r="AY26" s="407" t="s">
        <v>169</v>
      </c>
      <c r="AZ26" s="408"/>
      <c r="BA26" s="408"/>
      <c r="BB26" s="408"/>
      <c r="BC26" s="408"/>
      <c r="BD26" s="408"/>
      <c r="BE26" s="408"/>
      <c r="BF26" s="408"/>
      <c r="BG26" s="408"/>
      <c r="BH26" s="408"/>
      <c r="BI26" s="408"/>
      <c r="BJ26" s="408"/>
      <c r="BK26" s="408"/>
      <c r="BL26" s="408"/>
      <c r="BM26" s="409"/>
      <c r="BN26" s="404" t="s">
        <v>122</v>
      </c>
      <c r="BO26" s="405"/>
      <c r="BP26" s="405"/>
      <c r="BQ26" s="405"/>
      <c r="BR26" s="405"/>
      <c r="BS26" s="405"/>
      <c r="BT26" s="405"/>
      <c r="BU26" s="406"/>
      <c r="BV26" s="404" t="s">
        <v>122</v>
      </c>
      <c r="BW26" s="405"/>
      <c r="BX26" s="405"/>
      <c r="BY26" s="405"/>
      <c r="BZ26" s="405"/>
      <c r="CA26" s="405"/>
      <c r="CB26" s="405"/>
      <c r="CC26" s="406"/>
      <c r="CD26" s="176"/>
      <c r="CE26" s="518"/>
      <c r="CF26" s="518"/>
      <c r="CG26" s="518"/>
      <c r="CH26" s="518"/>
      <c r="CI26" s="518"/>
      <c r="CJ26" s="518"/>
      <c r="CK26" s="518"/>
      <c r="CL26" s="518"/>
      <c r="CM26" s="518"/>
      <c r="CN26" s="518"/>
      <c r="CO26" s="518"/>
      <c r="CP26" s="518"/>
      <c r="CQ26" s="518"/>
      <c r="CR26" s="518"/>
      <c r="CS26" s="519"/>
      <c r="CT26" s="401"/>
      <c r="CU26" s="402"/>
      <c r="CV26" s="402"/>
      <c r="CW26" s="402"/>
      <c r="CX26" s="402"/>
      <c r="CY26" s="402"/>
      <c r="CZ26" s="402"/>
      <c r="DA26" s="403"/>
      <c r="DB26" s="401"/>
      <c r="DC26" s="402"/>
      <c r="DD26" s="402"/>
      <c r="DE26" s="402"/>
      <c r="DF26" s="402"/>
      <c r="DG26" s="402"/>
      <c r="DH26" s="402"/>
      <c r="DI26" s="403"/>
    </row>
    <row r="27" spans="1:113" ht="18.75" customHeight="1" thickBot="1" x14ac:dyDescent="0.25">
      <c r="A27" s="163"/>
      <c r="B27" s="575"/>
      <c r="C27" s="551"/>
      <c r="D27" s="552"/>
      <c r="E27" s="454" t="s">
        <v>170</v>
      </c>
      <c r="F27" s="434"/>
      <c r="G27" s="434"/>
      <c r="H27" s="434"/>
      <c r="I27" s="434"/>
      <c r="J27" s="434"/>
      <c r="K27" s="435"/>
      <c r="L27" s="455">
        <v>1</v>
      </c>
      <c r="M27" s="456"/>
      <c r="N27" s="456"/>
      <c r="O27" s="456"/>
      <c r="P27" s="498"/>
      <c r="Q27" s="455">
        <v>4500</v>
      </c>
      <c r="R27" s="456"/>
      <c r="S27" s="456"/>
      <c r="T27" s="456"/>
      <c r="U27" s="456"/>
      <c r="V27" s="498"/>
      <c r="W27" s="550"/>
      <c r="X27" s="551"/>
      <c r="Y27" s="552"/>
      <c r="Z27" s="454" t="s">
        <v>171</v>
      </c>
      <c r="AA27" s="434"/>
      <c r="AB27" s="434"/>
      <c r="AC27" s="434"/>
      <c r="AD27" s="434"/>
      <c r="AE27" s="434"/>
      <c r="AF27" s="434"/>
      <c r="AG27" s="435"/>
      <c r="AH27" s="455">
        <v>15</v>
      </c>
      <c r="AI27" s="456"/>
      <c r="AJ27" s="456"/>
      <c r="AK27" s="456"/>
      <c r="AL27" s="498"/>
      <c r="AM27" s="455">
        <v>61680</v>
      </c>
      <c r="AN27" s="456"/>
      <c r="AO27" s="456"/>
      <c r="AP27" s="456"/>
      <c r="AQ27" s="456"/>
      <c r="AR27" s="498"/>
      <c r="AS27" s="455">
        <v>4112</v>
      </c>
      <c r="AT27" s="456"/>
      <c r="AU27" s="456"/>
      <c r="AV27" s="456"/>
      <c r="AW27" s="456"/>
      <c r="AX27" s="457"/>
      <c r="AY27" s="499" t="s">
        <v>172</v>
      </c>
      <c r="AZ27" s="500"/>
      <c r="BA27" s="500"/>
      <c r="BB27" s="500"/>
      <c r="BC27" s="500"/>
      <c r="BD27" s="500"/>
      <c r="BE27" s="500"/>
      <c r="BF27" s="500"/>
      <c r="BG27" s="500"/>
      <c r="BH27" s="500"/>
      <c r="BI27" s="500"/>
      <c r="BJ27" s="500"/>
      <c r="BK27" s="500"/>
      <c r="BL27" s="500"/>
      <c r="BM27" s="501"/>
      <c r="BN27" s="523">
        <v>199650</v>
      </c>
      <c r="BO27" s="524"/>
      <c r="BP27" s="524"/>
      <c r="BQ27" s="524"/>
      <c r="BR27" s="524"/>
      <c r="BS27" s="524"/>
      <c r="BT27" s="524"/>
      <c r="BU27" s="525"/>
      <c r="BV27" s="523">
        <v>199650</v>
      </c>
      <c r="BW27" s="524"/>
      <c r="BX27" s="524"/>
      <c r="BY27" s="524"/>
      <c r="BZ27" s="524"/>
      <c r="CA27" s="524"/>
      <c r="CB27" s="524"/>
      <c r="CC27" s="525"/>
      <c r="CD27" s="178"/>
      <c r="CE27" s="518"/>
      <c r="CF27" s="518"/>
      <c r="CG27" s="518"/>
      <c r="CH27" s="518"/>
      <c r="CI27" s="518"/>
      <c r="CJ27" s="518"/>
      <c r="CK27" s="518"/>
      <c r="CL27" s="518"/>
      <c r="CM27" s="518"/>
      <c r="CN27" s="518"/>
      <c r="CO27" s="518"/>
      <c r="CP27" s="518"/>
      <c r="CQ27" s="518"/>
      <c r="CR27" s="518"/>
      <c r="CS27" s="519"/>
      <c r="CT27" s="401"/>
      <c r="CU27" s="402"/>
      <c r="CV27" s="402"/>
      <c r="CW27" s="402"/>
      <c r="CX27" s="402"/>
      <c r="CY27" s="402"/>
      <c r="CZ27" s="402"/>
      <c r="DA27" s="403"/>
      <c r="DB27" s="401"/>
      <c r="DC27" s="402"/>
      <c r="DD27" s="402"/>
      <c r="DE27" s="402"/>
      <c r="DF27" s="402"/>
      <c r="DG27" s="402"/>
      <c r="DH27" s="402"/>
      <c r="DI27" s="403"/>
    </row>
    <row r="28" spans="1:113" ht="18.75" customHeight="1" x14ac:dyDescent="0.2">
      <c r="A28" s="163"/>
      <c r="B28" s="575"/>
      <c r="C28" s="551"/>
      <c r="D28" s="552"/>
      <c r="E28" s="454" t="s">
        <v>173</v>
      </c>
      <c r="F28" s="434"/>
      <c r="G28" s="434"/>
      <c r="H28" s="434"/>
      <c r="I28" s="434"/>
      <c r="J28" s="434"/>
      <c r="K28" s="435"/>
      <c r="L28" s="455">
        <v>1</v>
      </c>
      <c r="M28" s="456"/>
      <c r="N28" s="456"/>
      <c r="O28" s="456"/>
      <c r="P28" s="498"/>
      <c r="Q28" s="455">
        <v>3900</v>
      </c>
      <c r="R28" s="456"/>
      <c r="S28" s="456"/>
      <c r="T28" s="456"/>
      <c r="U28" s="456"/>
      <c r="V28" s="498"/>
      <c r="W28" s="550"/>
      <c r="X28" s="551"/>
      <c r="Y28" s="552"/>
      <c r="Z28" s="454" t="s">
        <v>174</v>
      </c>
      <c r="AA28" s="434"/>
      <c r="AB28" s="434"/>
      <c r="AC28" s="434"/>
      <c r="AD28" s="434"/>
      <c r="AE28" s="434"/>
      <c r="AF28" s="434"/>
      <c r="AG28" s="435"/>
      <c r="AH28" s="455" t="s">
        <v>122</v>
      </c>
      <c r="AI28" s="456"/>
      <c r="AJ28" s="456"/>
      <c r="AK28" s="456"/>
      <c r="AL28" s="498"/>
      <c r="AM28" s="455" t="s">
        <v>122</v>
      </c>
      <c r="AN28" s="456"/>
      <c r="AO28" s="456"/>
      <c r="AP28" s="456"/>
      <c r="AQ28" s="456"/>
      <c r="AR28" s="498"/>
      <c r="AS28" s="455" t="s">
        <v>122</v>
      </c>
      <c r="AT28" s="456"/>
      <c r="AU28" s="456"/>
      <c r="AV28" s="456"/>
      <c r="AW28" s="456"/>
      <c r="AX28" s="457"/>
      <c r="AY28" s="558" t="s">
        <v>175</v>
      </c>
      <c r="AZ28" s="559"/>
      <c r="BA28" s="559"/>
      <c r="BB28" s="560"/>
      <c r="BC28" s="364" t="s">
        <v>46</v>
      </c>
      <c r="BD28" s="365"/>
      <c r="BE28" s="365"/>
      <c r="BF28" s="365"/>
      <c r="BG28" s="365"/>
      <c r="BH28" s="365"/>
      <c r="BI28" s="365"/>
      <c r="BJ28" s="365"/>
      <c r="BK28" s="365"/>
      <c r="BL28" s="365"/>
      <c r="BM28" s="366"/>
      <c r="BN28" s="367">
        <v>3668619</v>
      </c>
      <c r="BO28" s="368"/>
      <c r="BP28" s="368"/>
      <c r="BQ28" s="368"/>
      <c r="BR28" s="368"/>
      <c r="BS28" s="368"/>
      <c r="BT28" s="368"/>
      <c r="BU28" s="369"/>
      <c r="BV28" s="367">
        <v>4240099</v>
      </c>
      <c r="BW28" s="368"/>
      <c r="BX28" s="368"/>
      <c r="BY28" s="368"/>
      <c r="BZ28" s="368"/>
      <c r="CA28" s="368"/>
      <c r="CB28" s="368"/>
      <c r="CC28" s="369"/>
      <c r="CD28" s="176"/>
      <c r="CE28" s="518"/>
      <c r="CF28" s="518"/>
      <c r="CG28" s="518"/>
      <c r="CH28" s="518"/>
      <c r="CI28" s="518"/>
      <c r="CJ28" s="518"/>
      <c r="CK28" s="518"/>
      <c r="CL28" s="518"/>
      <c r="CM28" s="518"/>
      <c r="CN28" s="518"/>
      <c r="CO28" s="518"/>
      <c r="CP28" s="518"/>
      <c r="CQ28" s="518"/>
      <c r="CR28" s="518"/>
      <c r="CS28" s="519"/>
      <c r="CT28" s="401"/>
      <c r="CU28" s="402"/>
      <c r="CV28" s="402"/>
      <c r="CW28" s="402"/>
      <c r="CX28" s="402"/>
      <c r="CY28" s="402"/>
      <c r="CZ28" s="402"/>
      <c r="DA28" s="403"/>
      <c r="DB28" s="401"/>
      <c r="DC28" s="402"/>
      <c r="DD28" s="402"/>
      <c r="DE28" s="402"/>
      <c r="DF28" s="402"/>
      <c r="DG28" s="402"/>
      <c r="DH28" s="402"/>
      <c r="DI28" s="403"/>
    </row>
    <row r="29" spans="1:113" ht="18.75" customHeight="1" x14ac:dyDescent="0.2">
      <c r="A29" s="163"/>
      <c r="B29" s="575"/>
      <c r="C29" s="551"/>
      <c r="D29" s="552"/>
      <c r="E29" s="454" t="s">
        <v>176</v>
      </c>
      <c r="F29" s="434"/>
      <c r="G29" s="434"/>
      <c r="H29" s="434"/>
      <c r="I29" s="434"/>
      <c r="J29" s="434"/>
      <c r="K29" s="435"/>
      <c r="L29" s="455">
        <v>22</v>
      </c>
      <c r="M29" s="456"/>
      <c r="N29" s="456"/>
      <c r="O29" s="456"/>
      <c r="P29" s="498"/>
      <c r="Q29" s="455">
        <v>3500</v>
      </c>
      <c r="R29" s="456"/>
      <c r="S29" s="456"/>
      <c r="T29" s="456"/>
      <c r="U29" s="456"/>
      <c r="V29" s="498"/>
      <c r="W29" s="553"/>
      <c r="X29" s="554"/>
      <c r="Y29" s="555"/>
      <c r="Z29" s="454" t="s">
        <v>177</v>
      </c>
      <c r="AA29" s="434"/>
      <c r="AB29" s="434"/>
      <c r="AC29" s="434"/>
      <c r="AD29" s="434"/>
      <c r="AE29" s="434"/>
      <c r="AF29" s="434"/>
      <c r="AG29" s="435"/>
      <c r="AH29" s="455">
        <v>665</v>
      </c>
      <c r="AI29" s="456"/>
      <c r="AJ29" s="456"/>
      <c r="AK29" s="456"/>
      <c r="AL29" s="498"/>
      <c r="AM29" s="455">
        <v>2109180</v>
      </c>
      <c r="AN29" s="456"/>
      <c r="AO29" s="456"/>
      <c r="AP29" s="456"/>
      <c r="AQ29" s="456"/>
      <c r="AR29" s="498"/>
      <c r="AS29" s="455">
        <v>3172</v>
      </c>
      <c r="AT29" s="456"/>
      <c r="AU29" s="456"/>
      <c r="AV29" s="456"/>
      <c r="AW29" s="456"/>
      <c r="AX29" s="457"/>
      <c r="AY29" s="561"/>
      <c r="AZ29" s="562"/>
      <c r="BA29" s="562"/>
      <c r="BB29" s="563"/>
      <c r="BC29" s="438" t="s">
        <v>178</v>
      </c>
      <c r="BD29" s="439"/>
      <c r="BE29" s="439"/>
      <c r="BF29" s="439"/>
      <c r="BG29" s="439"/>
      <c r="BH29" s="439"/>
      <c r="BI29" s="439"/>
      <c r="BJ29" s="439"/>
      <c r="BK29" s="439"/>
      <c r="BL29" s="439"/>
      <c r="BM29" s="440"/>
      <c r="BN29" s="404">
        <v>602943</v>
      </c>
      <c r="BO29" s="405"/>
      <c r="BP29" s="405"/>
      <c r="BQ29" s="405"/>
      <c r="BR29" s="405"/>
      <c r="BS29" s="405"/>
      <c r="BT29" s="405"/>
      <c r="BU29" s="406"/>
      <c r="BV29" s="404">
        <v>536931</v>
      </c>
      <c r="BW29" s="405"/>
      <c r="BX29" s="405"/>
      <c r="BY29" s="405"/>
      <c r="BZ29" s="405"/>
      <c r="CA29" s="405"/>
      <c r="CB29" s="405"/>
      <c r="CC29" s="406"/>
      <c r="CD29" s="178"/>
      <c r="CE29" s="518"/>
      <c r="CF29" s="518"/>
      <c r="CG29" s="518"/>
      <c r="CH29" s="518"/>
      <c r="CI29" s="518"/>
      <c r="CJ29" s="518"/>
      <c r="CK29" s="518"/>
      <c r="CL29" s="518"/>
      <c r="CM29" s="518"/>
      <c r="CN29" s="518"/>
      <c r="CO29" s="518"/>
      <c r="CP29" s="518"/>
      <c r="CQ29" s="518"/>
      <c r="CR29" s="518"/>
      <c r="CS29" s="519"/>
      <c r="CT29" s="401"/>
      <c r="CU29" s="402"/>
      <c r="CV29" s="402"/>
      <c r="CW29" s="402"/>
      <c r="CX29" s="402"/>
      <c r="CY29" s="402"/>
      <c r="CZ29" s="402"/>
      <c r="DA29" s="403"/>
      <c r="DB29" s="401"/>
      <c r="DC29" s="402"/>
      <c r="DD29" s="402"/>
      <c r="DE29" s="402"/>
      <c r="DF29" s="402"/>
      <c r="DG29" s="402"/>
      <c r="DH29" s="402"/>
      <c r="DI29" s="403"/>
    </row>
    <row r="30" spans="1:113" ht="18.75" customHeight="1" thickBot="1" x14ac:dyDescent="0.25">
      <c r="A30" s="163"/>
      <c r="B30" s="576"/>
      <c r="C30" s="577"/>
      <c r="D30" s="578"/>
      <c r="E30" s="458"/>
      <c r="F30" s="459"/>
      <c r="G30" s="459"/>
      <c r="H30" s="459"/>
      <c r="I30" s="459"/>
      <c r="J30" s="459"/>
      <c r="K30" s="460"/>
      <c r="L30" s="568"/>
      <c r="M30" s="569"/>
      <c r="N30" s="569"/>
      <c r="O30" s="569"/>
      <c r="P30" s="570"/>
      <c r="Q30" s="568"/>
      <c r="R30" s="569"/>
      <c r="S30" s="569"/>
      <c r="T30" s="569"/>
      <c r="U30" s="569"/>
      <c r="V30" s="570"/>
      <c r="W30" s="571" t="s">
        <v>179</v>
      </c>
      <c r="X30" s="572"/>
      <c r="Y30" s="572"/>
      <c r="Z30" s="572"/>
      <c r="AA30" s="572"/>
      <c r="AB30" s="572"/>
      <c r="AC30" s="572"/>
      <c r="AD30" s="572"/>
      <c r="AE30" s="572"/>
      <c r="AF30" s="572"/>
      <c r="AG30" s="573"/>
      <c r="AH30" s="531">
        <v>97.1</v>
      </c>
      <c r="AI30" s="532"/>
      <c r="AJ30" s="532"/>
      <c r="AK30" s="532"/>
      <c r="AL30" s="532"/>
      <c r="AM30" s="532"/>
      <c r="AN30" s="532"/>
      <c r="AO30" s="532"/>
      <c r="AP30" s="532"/>
      <c r="AQ30" s="532"/>
      <c r="AR30" s="532"/>
      <c r="AS30" s="532"/>
      <c r="AT30" s="532"/>
      <c r="AU30" s="532"/>
      <c r="AV30" s="532"/>
      <c r="AW30" s="532"/>
      <c r="AX30" s="534"/>
      <c r="AY30" s="564"/>
      <c r="AZ30" s="565"/>
      <c r="BA30" s="565"/>
      <c r="BB30" s="566"/>
      <c r="BC30" s="520" t="s">
        <v>48</v>
      </c>
      <c r="BD30" s="521"/>
      <c r="BE30" s="521"/>
      <c r="BF30" s="521"/>
      <c r="BG30" s="521"/>
      <c r="BH30" s="521"/>
      <c r="BI30" s="521"/>
      <c r="BJ30" s="521"/>
      <c r="BK30" s="521"/>
      <c r="BL30" s="521"/>
      <c r="BM30" s="522"/>
      <c r="BN30" s="523">
        <v>4243035</v>
      </c>
      <c r="BO30" s="524"/>
      <c r="BP30" s="524"/>
      <c r="BQ30" s="524"/>
      <c r="BR30" s="524"/>
      <c r="BS30" s="524"/>
      <c r="BT30" s="524"/>
      <c r="BU30" s="525"/>
      <c r="BV30" s="523">
        <v>4391236</v>
      </c>
      <c r="BW30" s="524"/>
      <c r="BX30" s="524"/>
      <c r="BY30" s="524"/>
      <c r="BZ30" s="524"/>
      <c r="CA30" s="524"/>
      <c r="CB30" s="524"/>
      <c r="CC30" s="52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67" t="s">
        <v>180</v>
      </c>
      <c r="D32" s="567"/>
      <c r="E32" s="567"/>
      <c r="F32" s="567"/>
      <c r="G32" s="567"/>
      <c r="H32" s="567"/>
      <c r="I32" s="567"/>
      <c r="J32" s="567"/>
      <c r="K32" s="567"/>
      <c r="L32" s="567"/>
      <c r="M32" s="567"/>
      <c r="N32" s="567"/>
      <c r="O32" s="567"/>
      <c r="P32" s="567"/>
      <c r="Q32" s="567"/>
      <c r="R32" s="567"/>
      <c r="S32" s="567"/>
      <c r="U32" s="408" t="s">
        <v>181</v>
      </c>
      <c r="V32" s="408"/>
      <c r="W32" s="408"/>
      <c r="X32" s="408"/>
      <c r="Y32" s="408"/>
      <c r="Z32" s="408"/>
      <c r="AA32" s="408"/>
      <c r="AB32" s="408"/>
      <c r="AC32" s="408"/>
      <c r="AD32" s="408"/>
      <c r="AE32" s="408"/>
      <c r="AF32" s="408"/>
      <c r="AG32" s="408"/>
      <c r="AH32" s="408"/>
      <c r="AI32" s="408"/>
      <c r="AJ32" s="408"/>
      <c r="AK32" s="408"/>
      <c r="AM32" s="408" t="s">
        <v>182</v>
      </c>
      <c r="AN32" s="408"/>
      <c r="AO32" s="408"/>
      <c r="AP32" s="408"/>
      <c r="AQ32" s="408"/>
      <c r="AR32" s="408"/>
      <c r="AS32" s="408"/>
      <c r="AT32" s="408"/>
      <c r="AU32" s="408"/>
      <c r="AV32" s="408"/>
      <c r="AW32" s="408"/>
      <c r="AX32" s="408"/>
      <c r="AY32" s="408"/>
      <c r="AZ32" s="408"/>
      <c r="BA32" s="408"/>
      <c r="BB32" s="408"/>
      <c r="BC32" s="408"/>
      <c r="BE32" s="408" t="s">
        <v>183</v>
      </c>
      <c r="BF32" s="408"/>
      <c r="BG32" s="408"/>
      <c r="BH32" s="408"/>
      <c r="BI32" s="408"/>
      <c r="BJ32" s="408"/>
      <c r="BK32" s="408"/>
      <c r="BL32" s="408"/>
      <c r="BM32" s="408"/>
      <c r="BN32" s="408"/>
      <c r="BO32" s="408"/>
      <c r="BP32" s="408"/>
      <c r="BQ32" s="408"/>
      <c r="BR32" s="408"/>
      <c r="BS32" s="408"/>
      <c r="BT32" s="408"/>
      <c r="BU32" s="408"/>
      <c r="BW32" s="408" t="s">
        <v>184</v>
      </c>
      <c r="BX32" s="408"/>
      <c r="BY32" s="408"/>
      <c r="BZ32" s="408"/>
      <c r="CA32" s="408"/>
      <c r="CB32" s="408"/>
      <c r="CC32" s="408"/>
      <c r="CD32" s="408"/>
      <c r="CE32" s="408"/>
      <c r="CF32" s="408"/>
      <c r="CG32" s="408"/>
      <c r="CH32" s="408"/>
      <c r="CI32" s="408"/>
      <c r="CJ32" s="408"/>
      <c r="CK32" s="408"/>
      <c r="CL32" s="408"/>
      <c r="CM32" s="408"/>
      <c r="CO32" s="408" t="s">
        <v>185</v>
      </c>
      <c r="CP32" s="408"/>
      <c r="CQ32" s="408"/>
      <c r="CR32" s="408"/>
      <c r="CS32" s="408"/>
      <c r="CT32" s="408"/>
      <c r="CU32" s="408"/>
      <c r="CV32" s="408"/>
      <c r="CW32" s="408"/>
      <c r="CX32" s="408"/>
      <c r="CY32" s="408"/>
      <c r="CZ32" s="408"/>
      <c r="DA32" s="408"/>
      <c r="DB32" s="408"/>
      <c r="DC32" s="408"/>
      <c r="DD32" s="408"/>
      <c r="DE32" s="408"/>
      <c r="DI32" s="186"/>
    </row>
    <row r="33" spans="1:113" ht="13.5" customHeight="1" x14ac:dyDescent="0.2">
      <c r="A33" s="163"/>
      <c r="B33" s="187"/>
      <c r="C33" s="428" t="s">
        <v>186</v>
      </c>
      <c r="D33" s="428"/>
      <c r="E33" s="393" t="s">
        <v>187</v>
      </c>
      <c r="F33" s="393"/>
      <c r="G33" s="393"/>
      <c r="H33" s="393"/>
      <c r="I33" s="393"/>
      <c r="J33" s="393"/>
      <c r="K33" s="393"/>
      <c r="L33" s="393"/>
      <c r="M33" s="393"/>
      <c r="N33" s="393"/>
      <c r="O33" s="393"/>
      <c r="P33" s="393"/>
      <c r="Q33" s="393"/>
      <c r="R33" s="393"/>
      <c r="S33" s="393"/>
      <c r="T33" s="188"/>
      <c r="U33" s="428" t="s">
        <v>186</v>
      </c>
      <c r="V33" s="428"/>
      <c r="W33" s="393" t="s">
        <v>187</v>
      </c>
      <c r="X33" s="393"/>
      <c r="Y33" s="393"/>
      <c r="Z33" s="393"/>
      <c r="AA33" s="393"/>
      <c r="AB33" s="393"/>
      <c r="AC33" s="393"/>
      <c r="AD33" s="393"/>
      <c r="AE33" s="393"/>
      <c r="AF33" s="393"/>
      <c r="AG33" s="393"/>
      <c r="AH33" s="393"/>
      <c r="AI33" s="393"/>
      <c r="AJ33" s="393"/>
      <c r="AK33" s="393"/>
      <c r="AL33" s="188"/>
      <c r="AM33" s="428" t="s">
        <v>186</v>
      </c>
      <c r="AN33" s="428"/>
      <c r="AO33" s="393" t="s">
        <v>187</v>
      </c>
      <c r="AP33" s="393"/>
      <c r="AQ33" s="393"/>
      <c r="AR33" s="393"/>
      <c r="AS33" s="393"/>
      <c r="AT33" s="393"/>
      <c r="AU33" s="393"/>
      <c r="AV33" s="393"/>
      <c r="AW33" s="393"/>
      <c r="AX33" s="393"/>
      <c r="AY33" s="393"/>
      <c r="AZ33" s="393"/>
      <c r="BA33" s="393"/>
      <c r="BB33" s="393"/>
      <c r="BC33" s="393"/>
      <c r="BD33" s="189"/>
      <c r="BE33" s="393" t="s">
        <v>188</v>
      </c>
      <c r="BF33" s="393"/>
      <c r="BG33" s="393" t="s">
        <v>189</v>
      </c>
      <c r="BH33" s="393"/>
      <c r="BI33" s="393"/>
      <c r="BJ33" s="393"/>
      <c r="BK33" s="393"/>
      <c r="BL33" s="393"/>
      <c r="BM33" s="393"/>
      <c r="BN33" s="393"/>
      <c r="BO33" s="393"/>
      <c r="BP33" s="393"/>
      <c r="BQ33" s="393"/>
      <c r="BR33" s="393"/>
      <c r="BS33" s="393"/>
      <c r="BT33" s="393"/>
      <c r="BU33" s="393"/>
      <c r="BV33" s="189"/>
      <c r="BW33" s="428" t="s">
        <v>188</v>
      </c>
      <c r="BX33" s="428"/>
      <c r="BY33" s="393" t="s">
        <v>190</v>
      </c>
      <c r="BZ33" s="393"/>
      <c r="CA33" s="393"/>
      <c r="CB33" s="393"/>
      <c r="CC33" s="393"/>
      <c r="CD33" s="393"/>
      <c r="CE33" s="393"/>
      <c r="CF33" s="393"/>
      <c r="CG33" s="393"/>
      <c r="CH33" s="393"/>
      <c r="CI33" s="393"/>
      <c r="CJ33" s="393"/>
      <c r="CK33" s="393"/>
      <c r="CL33" s="393"/>
      <c r="CM33" s="393"/>
      <c r="CN33" s="188"/>
      <c r="CO33" s="428" t="s">
        <v>186</v>
      </c>
      <c r="CP33" s="428"/>
      <c r="CQ33" s="393" t="s">
        <v>191</v>
      </c>
      <c r="CR33" s="393"/>
      <c r="CS33" s="393"/>
      <c r="CT33" s="393"/>
      <c r="CU33" s="393"/>
      <c r="CV33" s="393"/>
      <c r="CW33" s="393"/>
      <c r="CX33" s="393"/>
      <c r="CY33" s="393"/>
      <c r="CZ33" s="393"/>
      <c r="DA33" s="393"/>
      <c r="DB33" s="393"/>
      <c r="DC33" s="393"/>
      <c r="DD33" s="393"/>
      <c r="DE33" s="393"/>
      <c r="DF33" s="188"/>
      <c r="DG33" s="593" t="s">
        <v>192</v>
      </c>
      <c r="DH33" s="593"/>
      <c r="DI33" s="190"/>
    </row>
    <row r="34" spans="1:113" ht="32.25" customHeight="1" x14ac:dyDescent="0.2">
      <c r="A34" s="163"/>
      <c r="B34" s="187"/>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6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63"/>
      <c r="AM34" s="594">
        <f>IF(AO34="","",MAX(C34:D43,U34:V43)+1)</f>
        <v>6</v>
      </c>
      <c r="AN34" s="594"/>
      <c r="AO34" s="595" t="str">
        <f>IF('各会計、関係団体の財政状況及び健全化判断比率'!B31="","",'各会計、関係団体の財政状況及び健全化判断比率'!B31)</f>
        <v>病院事業会計</v>
      </c>
      <c r="AP34" s="595"/>
      <c r="AQ34" s="595"/>
      <c r="AR34" s="595"/>
      <c r="AS34" s="595"/>
      <c r="AT34" s="595"/>
      <c r="AU34" s="595"/>
      <c r="AV34" s="595"/>
      <c r="AW34" s="595"/>
      <c r="AX34" s="595"/>
      <c r="AY34" s="595"/>
      <c r="AZ34" s="595"/>
      <c r="BA34" s="595"/>
      <c r="BB34" s="595"/>
      <c r="BC34" s="595"/>
      <c r="BD34" s="163"/>
      <c r="BE34" s="594" t="str">
        <f>IF(BG34="","",MAX(C34:D43,U34:V43,AM34:AN43)+1)</f>
        <v/>
      </c>
      <c r="BF34" s="594"/>
      <c r="BG34" s="595"/>
      <c r="BH34" s="595"/>
      <c r="BI34" s="595"/>
      <c r="BJ34" s="595"/>
      <c r="BK34" s="595"/>
      <c r="BL34" s="595"/>
      <c r="BM34" s="595"/>
      <c r="BN34" s="595"/>
      <c r="BO34" s="595"/>
      <c r="BP34" s="595"/>
      <c r="BQ34" s="595"/>
      <c r="BR34" s="595"/>
      <c r="BS34" s="595"/>
      <c r="BT34" s="595"/>
      <c r="BU34" s="595"/>
      <c r="BV34" s="163"/>
      <c r="BW34" s="594">
        <f>IF(BY34="","",MAX(C34:D43,U34:V43,AM34:AN43,BE34:BF43)+1)</f>
        <v>10</v>
      </c>
      <c r="BX34" s="594"/>
      <c r="BY34" s="595" t="str">
        <f>IF('各会計、関係団体の財政状況及び健全化判断比率'!B68="","",'各会計、関係団体の財政状況及び健全化判断比率'!B68)</f>
        <v>甲賀広域行政組合</v>
      </c>
      <c r="BZ34" s="595"/>
      <c r="CA34" s="595"/>
      <c r="CB34" s="595"/>
      <c r="CC34" s="595"/>
      <c r="CD34" s="595"/>
      <c r="CE34" s="595"/>
      <c r="CF34" s="595"/>
      <c r="CG34" s="595"/>
      <c r="CH34" s="595"/>
      <c r="CI34" s="595"/>
      <c r="CJ34" s="595"/>
      <c r="CK34" s="595"/>
      <c r="CL34" s="595"/>
      <c r="CM34" s="595"/>
      <c r="CN34" s="163"/>
      <c r="CO34" s="594">
        <f>IF(CQ34="","",MAX(C34:D43,U34:V43,AM34:AN43,BE34:BF43,BW34:BX43)+1)</f>
        <v>17</v>
      </c>
      <c r="CP34" s="594"/>
      <c r="CQ34" s="595" t="str">
        <f>IF('各会計、関係団体の財政状況及び健全化判断比率'!BS7="","",'各会計、関係団体の財政状況及び健全化判断比率'!BS7)</f>
        <v>信楽高原鐵道㈱</v>
      </c>
      <c r="CR34" s="595"/>
      <c r="CS34" s="595"/>
      <c r="CT34" s="595"/>
      <c r="CU34" s="595"/>
      <c r="CV34" s="595"/>
      <c r="CW34" s="595"/>
      <c r="CX34" s="595"/>
      <c r="CY34" s="595"/>
      <c r="CZ34" s="595"/>
      <c r="DA34" s="595"/>
      <c r="DB34" s="595"/>
      <c r="DC34" s="595"/>
      <c r="DD34" s="595"/>
      <c r="DE34" s="595"/>
      <c r="DG34" s="596" t="str">
        <f>IF('各会計、関係団体の財政状況及び健全化判断比率'!BR7="","",'各会計、関係団体の財政状況及び健全化判断比率'!BR7)</f>
        <v/>
      </c>
      <c r="DH34" s="596"/>
      <c r="DI34" s="190"/>
    </row>
    <row r="35" spans="1:113" ht="32.25" customHeight="1" x14ac:dyDescent="0.2">
      <c r="A35" s="163"/>
      <c r="B35" s="187"/>
      <c r="C35" s="594">
        <f>IF(E35="","",C34+1)</f>
        <v>2</v>
      </c>
      <c r="D35" s="594"/>
      <c r="E35" s="595" t="str">
        <f>IF('各会計、関係団体の財政状況及び健全化判断比率'!B8="","",'各会計、関係団体の財政状況及び健全化判断比率'!B8)</f>
        <v>野洲川基幹水利施設管理事業特別会計</v>
      </c>
      <c r="F35" s="595"/>
      <c r="G35" s="595"/>
      <c r="H35" s="595"/>
      <c r="I35" s="595"/>
      <c r="J35" s="595"/>
      <c r="K35" s="595"/>
      <c r="L35" s="595"/>
      <c r="M35" s="595"/>
      <c r="N35" s="595"/>
      <c r="O35" s="595"/>
      <c r="P35" s="595"/>
      <c r="Q35" s="595"/>
      <c r="R35" s="595"/>
      <c r="S35" s="595"/>
      <c r="T35" s="163"/>
      <c r="U35" s="594">
        <f>IF(W35="","",U34+1)</f>
        <v>4</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163"/>
      <c r="AM35" s="594">
        <f t="shared" ref="AM35:AM43" si="0">IF(AO35="","",AM34+1)</f>
        <v>7</v>
      </c>
      <c r="AN35" s="594"/>
      <c r="AO35" s="595" t="str">
        <f>IF('各会計、関係団体の財政状況及び健全化判断比率'!B32="","",'各会計、関係団体の財政状況及び健全化判断比率'!B32)</f>
        <v>水道事業会計</v>
      </c>
      <c r="AP35" s="595"/>
      <c r="AQ35" s="595"/>
      <c r="AR35" s="595"/>
      <c r="AS35" s="595"/>
      <c r="AT35" s="595"/>
      <c r="AU35" s="595"/>
      <c r="AV35" s="595"/>
      <c r="AW35" s="595"/>
      <c r="AX35" s="595"/>
      <c r="AY35" s="595"/>
      <c r="AZ35" s="595"/>
      <c r="BA35" s="595"/>
      <c r="BB35" s="595"/>
      <c r="BC35" s="595"/>
      <c r="BD35" s="16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63"/>
      <c r="BW35" s="594">
        <f t="shared" ref="BW35:BW43" si="2">IF(BY35="","",BW34+1)</f>
        <v>11</v>
      </c>
      <c r="BX35" s="594"/>
      <c r="BY35" s="595" t="str">
        <f>IF('各会計、関係団体の財政状況及び健全化判断比率'!B69="","",'各会計、関係団体の財政状況及び健全化判断比率'!B69)</f>
        <v>公立甲賀病院組合（一般会計）</v>
      </c>
      <c r="BZ35" s="595"/>
      <c r="CA35" s="595"/>
      <c r="CB35" s="595"/>
      <c r="CC35" s="595"/>
      <c r="CD35" s="595"/>
      <c r="CE35" s="595"/>
      <c r="CF35" s="595"/>
      <c r="CG35" s="595"/>
      <c r="CH35" s="595"/>
      <c r="CI35" s="595"/>
      <c r="CJ35" s="595"/>
      <c r="CK35" s="595"/>
      <c r="CL35" s="595"/>
      <c r="CM35" s="595"/>
      <c r="CN35" s="163"/>
      <c r="CO35" s="594">
        <f t="shared" ref="CO35:CO43" si="3">IF(CQ35="","",CO34+1)</f>
        <v>18</v>
      </c>
      <c r="CP35" s="594"/>
      <c r="CQ35" s="595" t="str">
        <f>IF('各会計、関係団体の財政状況及び健全化判断比率'!BS8="","",'各会計、関係団体の財政状況及び健全化判断比率'!BS8)</f>
        <v>㈱道の駅あいの土山</v>
      </c>
      <c r="CR35" s="595"/>
      <c r="CS35" s="595"/>
      <c r="CT35" s="595"/>
      <c r="CU35" s="595"/>
      <c r="CV35" s="595"/>
      <c r="CW35" s="595"/>
      <c r="CX35" s="595"/>
      <c r="CY35" s="595"/>
      <c r="CZ35" s="595"/>
      <c r="DA35" s="595"/>
      <c r="DB35" s="595"/>
      <c r="DC35" s="595"/>
      <c r="DD35" s="595"/>
      <c r="DE35" s="595"/>
      <c r="DG35" s="596" t="str">
        <f>IF('各会計、関係団体の財政状況及び健全化判断比率'!BR8="","",'各会計、関係団体の財政状況及び健全化判断比率'!BR8)</f>
        <v/>
      </c>
      <c r="DH35" s="596"/>
      <c r="DI35" s="190"/>
    </row>
    <row r="36" spans="1:113" ht="32.25" customHeight="1" x14ac:dyDescent="0.2">
      <c r="A36" s="163"/>
      <c r="B36" s="187"/>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63"/>
      <c r="U36" s="594">
        <f t="shared" ref="U36:U43" si="4">IF(W36="","",U35+1)</f>
        <v>5</v>
      </c>
      <c r="V36" s="594"/>
      <c r="W36" s="595" t="str">
        <f>IF('各会計、関係団体の財政状況及び健全化判断比率'!B30="","",'各会計、関係団体の財政状況及び健全化判断比率'!B30)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163"/>
      <c r="AM36" s="594">
        <f t="shared" si="0"/>
        <v>8</v>
      </c>
      <c r="AN36" s="594"/>
      <c r="AO36" s="595" t="str">
        <f>IF('各会計、関係団体の財政状況及び健全化判断比率'!B33="","",'各会計、関係団体の財政状況及び健全化判断比率'!B33)</f>
        <v>診療所事業会計</v>
      </c>
      <c r="AP36" s="595"/>
      <c r="AQ36" s="595"/>
      <c r="AR36" s="595"/>
      <c r="AS36" s="595"/>
      <c r="AT36" s="595"/>
      <c r="AU36" s="595"/>
      <c r="AV36" s="595"/>
      <c r="AW36" s="595"/>
      <c r="AX36" s="595"/>
      <c r="AY36" s="595"/>
      <c r="AZ36" s="595"/>
      <c r="BA36" s="595"/>
      <c r="BB36" s="595"/>
      <c r="BC36" s="595"/>
      <c r="BD36" s="163"/>
      <c r="BE36" s="594" t="str">
        <f t="shared" si="1"/>
        <v/>
      </c>
      <c r="BF36" s="594"/>
      <c r="BG36" s="595"/>
      <c r="BH36" s="595"/>
      <c r="BI36" s="595"/>
      <c r="BJ36" s="595"/>
      <c r="BK36" s="595"/>
      <c r="BL36" s="595"/>
      <c r="BM36" s="595"/>
      <c r="BN36" s="595"/>
      <c r="BO36" s="595"/>
      <c r="BP36" s="595"/>
      <c r="BQ36" s="595"/>
      <c r="BR36" s="595"/>
      <c r="BS36" s="595"/>
      <c r="BT36" s="595"/>
      <c r="BU36" s="595"/>
      <c r="BV36" s="163"/>
      <c r="BW36" s="594">
        <f t="shared" si="2"/>
        <v>12</v>
      </c>
      <c r="BX36" s="594"/>
      <c r="BY36" s="595" t="str">
        <f>IF('各会計、関係団体の財政状況及び健全化判断比率'!B70="","",'各会計、関係団体の財政状況及び健全化判断比率'!B70)</f>
        <v>滋賀県市町村職員研修センター</v>
      </c>
      <c r="BZ36" s="595"/>
      <c r="CA36" s="595"/>
      <c r="CB36" s="595"/>
      <c r="CC36" s="595"/>
      <c r="CD36" s="595"/>
      <c r="CE36" s="595"/>
      <c r="CF36" s="595"/>
      <c r="CG36" s="595"/>
      <c r="CH36" s="595"/>
      <c r="CI36" s="595"/>
      <c r="CJ36" s="595"/>
      <c r="CK36" s="595"/>
      <c r="CL36" s="595"/>
      <c r="CM36" s="595"/>
      <c r="CN36" s="163"/>
      <c r="CO36" s="594">
        <f t="shared" si="3"/>
        <v>19</v>
      </c>
      <c r="CP36" s="594"/>
      <c r="CQ36" s="595" t="str">
        <f>IF('各会計、関係団体の財政状況及び健全化判断比率'!BS9="","",'各会計、関係団体の財政状況及び健全化判断比率'!BS9)</f>
        <v>㈱土山町緑のふるさと振興会</v>
      </c>
      <c r="CR36" s="595"/>
      <c r="CS36" s="595"/>
      <c r="CT36" s="595"/>
      <c r="CU36" s="595"/>
      <c r="CV36" s="595"/>
      <c r="CW36" s="595"/>
      <c r="CX36" s="595"/>
      <c r="CY36" s="595"/>
      <c r="CZ36" s="595"/>
      <c r="DA36" s="595"/>
      <c r="DB36" s="595"/>
      <c r="DC36" s="595"/>
      <c r="DD36" s="595"/>
      <c r="DE36" s="595"/>
      <c r="DG36" s="596" t="str">
        <f>IF('各会計、関係団体の財政状況及び健全化判断比率'!BR9="","",'各会計、関係団体の財政状況及び健全化判断比率'!BR9)</f>
        <v/>
      </c>
      <c r="DH36" s="596"/>
      <c r="DI36" s="190"/>
    </row>
    <row r="37" spans="1:113" ht="32.25" customHeight="1" x14ac:dyDescent="0.2">
      <c r="A37" s="163"/>
      <c r="B37" s="187"/>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63"/>
      <c r="U37" s="594" t="str">
        <f t="shared" si="4"/>
        <v/>
      </c>
      <c r="V37" s="594"/>
      <c r="W37" s="595"/>
      <c r="X37" s="595"/>
      <c r="Y37" s="595"/>
      <c r="Z37" s="595"/>
      <c r="AA37" s="595"/>
      <c r="AB37" s="595"/>
      <c r="AC37" s="595"/>
      <c r="AD37" s="595"/>
      <c r="AE37" s="595"/>
      <c r="AF37" s="595"/>
      <c r="AG37" s="595"/>
      <c r="AH37" s="595"/>
      <c r="AI37" s="595"/>
      <c r="AJ37" s="595"/>
      <c r="AK37" s="595"/>
      <c r="AL37" s="163"/>
      <c r="AM37" s="594">
        <f t="shared" si="0"/>
        <v>9</v>
      </c>
      <c r="AN37" s="594"/>
      <c r="AO37" s="595" t="str">
        <f>IF('各会計、関係団体の財政状況及び健全化判断比率'!B34="","",'各会計、関係団体の財政状況及び健全化判断比率'!B34)</f>
        <v>下水道事業会計</v>
      </c>
      <c r="AP37" s="595"/>
      <c r="AQ37" s="595"/>
      <c r="AR37" s="595"/>
      <c r="AS37" s="595"/>
      <c r="AT37" s="595"/>
      <c r="AU37" s="595"/>
      <c r="AV37" s="595"/>
      <c r="AW37" s="595"/>
      <c r="AX37" s="595"/>
      <c r="AY37" s="595"/>
      <c r="AZ37" s="595"/>
      <c r="BA37" s="595"/>
      <c r="BB37" s="595"/>
      <c r="BC37" s="595"/>
      <c r="BD37" s="163"/>
      <c r="BE37" s="594" t="str">
        <f t="shared" si="1"/>
        <v/>
      </c>
      <c r="BF37" s="594"/>
      <c r="BG37" s="595"/>
      <c r="BH37" s="595"/>
      <c r="BI37" s="595"/>
      <c r="BJ37" s="595"/>
      <c r="BK37" s="595"/>
      <c r="BL37" s="595"/>
      <c r="BM37" s="595"/>
      <c r="BN37" s="595"/>
      <c r="BO37" s="595"/>
      <c r="BP37" s="595"/>
      <c r="BQ37" s="595"/>
      <c r="BR37" s="595"/>
      <c r="BS37" s="595"/>
      <c r="BT37" s="595"/>
      <c r="BU37" s="595"/>
      <c r="BV37" s="163"/>
      <c r="BW37" s="594">
        <f t="shared" si="2"/>
        <v>13</v>
      </c>
      <c r="BX37" s="594"/>
      <c r="BY37" s="595" t="str">
        <f>IF('各会計、関係団体の財政状況及び健全化判断比率'!B71="","",'各会計、関係団体の財政状況及び健全化判断比率'!B71)</f>
        <v>滋賀県市町村職員退職手当組合</v>
      </c>
      <c r="BZ37" s="595"/>
      <c r="CA37" s="595"/>
      <c r="CB37" s="595"/>
      <c r="CC37" s="595"/>
      <c r="CD37" s="595"/>
      <c r="CE37" s="595"/>
      <c r="CF37" s="595"/>
      <c r="CG37" s="595"/>
      <c r="CH37" s="595"/>
      <c r="CI37" s="595"/>
      <c r="CJ37" s="595"/>
      <c r="CK37" s="595"/>
      <c r="CL37" s="595"/>
      <c r="CM37" s="595"/>
      <c r="CN37" s="163"/>
      <c r="CO37" s="594">
        <f t="shared" si="3"/>
        <v>20</v>
      </c>
      <c r="CP37" s="594"/>
      <c r="CQ37" s="595" t="str">
        <f>IF('各会計、関係団体の財政状況及び健全化判断比率'!BS10="","",'各会計、関係団体の財政状況及び健全化判断比率'!BS10)</f>
        <v>(有)グリーンサポートこうか</v>
      </c>
      <c r="CR37" s="595"/>
      <c r="CS37" s="595"/>
      <c r="CT37" s="595"/>
      <c r="CU37" s="595"/>
      <c r="CV37" s="595"/>
      <c r="CW37" s="595"/>
      <c r="CX37" s="595"/>
      <c r="CY37" s="595"/>
      <c r="CZ37" s="595"/>
      <c r="DA37" s="595"/>
      <c r="DB37" s="595"/>
      <c r="DC37" s="595"/>
      <c r="DD37" s="595"/>
      <c r="DE37" s="595"/>
      <c r="DG37" s="596" t="str">
        <f>IF('各会計、関係団体の財政状況及び健全化判断比率'!BR10="","",'各会計、関係団体の財政状況及び健全化判断比率'!BR10)</f>
        <v/>
      </c>
      <c r="DH37" s="596"/>
      <c r="DI37" s="190"/>
    </row>
    <row r="38" spans="1:113" ht="32.25" customHeight="1" x14ac:dyDescent="0.2">
      <c r="A38" s="163"/>
      <c r="B38" s="187"/>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63"/>
      <c r="U38" s="594" t="str">
        <f t="shared" si="4"/>
        <v/>
      </c>
      <c r="V38" s="594"/>
      <c r="W38" s="595"/>
      <c r="X38" s="595"/>
      <c r="Y38" s="595"/>
      <c r="Z38" s="595"/>
      <c r="AA38" s="595"/>
      <c r="AB38" s="595"/>
      <c r="AC38" s="595"/>
      <c r="AD38" s="595"/>
      <c r="AE38" s="595"/>
      <c r="AF38" s="595"/>
      <c r="AG38" s="595"/>
      <c r="AH38" s="595"/>
      <c r="AI38" s="595"/>
      <c r="AJ38" s="595"/>
      <c r="AK38" s="595"/>
      <c r="AL38" s="163"/>
      <c r="AM38" s="594" t="str">
        <f t="shared" si="0"/>
        <v/>
      </c>
      <c r="AN38" s="594"/>
      <c r="AO38" s="595"/>
      <c r="AP38" s="595"/>
      <c r="AQ38" s="595"/>
      <c r="AR38" s="595"/>
      <c r="AS38" s="595"/>
      <c r="AT38" s="595"/>
      <c r="AU38" s="595"/>
      <c r="AV38" s="595"/>
      <c r="AW38" s="595"/>
      <c r="AX38" s="595"/>
      <c r="AY38" s="595"/>
      <c r="AZ38" s="595"/>
      <c r="BA38" s="595"/>
      <c r="BB38" s="595"/>
      <c r="BC38" s="595"/>
      <c r="BD38" s="163"/>
      <c r="BE38" s="594" t="str">
        <f t="shared" si="1"/>
        <v/>
      </c>
      <c r="BF38" s="594"/>
      <c r="BG38" s="595"/>
      <c r="BH38" s="595"/>
      <c r="BI38" s="595"/>
      <c r="BJ38" s="595"/>
      <c r="BK38" s="595"/>
      <c r="BL38" s="595"/>
      <c r="BM38" s="595"/>
      <c r="BN38" s="595"/>
      <c r="BO38" s="595"/>
      <c r="BP38" s="595"/>
      <c r="BQ38" s="595"/>
      <c r="BR38" s="595"/>
      <c r="BS38" s="595"/>
      <c r="BT38" s="595"/>
      <c r="BU38" s="595"/>
      <c r="BV38" s="163"/>
      <c r="BW38" s="594">
        <f t="shared" si="2"/>
        <v>14</v>
      </c>
      <c r="BX38" s="594"/>
      <c r="BY38" s="595" t="str">
        <f>IF('各会計、関係団体の財政状況及び健全化判断比率'!B72="","",'各会計、関係団体の財政状況及び健全化判断比率'!B72)</f>
        <v>滋賀県後期高齢者医療広域連合（一般会計）</v>
      </c>
      <c r="BZ38" s="595"/>
      <c r="CA38" s="595"/>
      <c r="CB38" s="595"/>
      <c r="CC38" s="595"/>
      <c r="CD38" s="595"/>
      <c r="CE38" s="595"/>
      <c r="CF38" s="595"/>
      <c r="CG38" s="595"/>
      <c r="CH38" s="595"/>
      <c r="CI38" s="595"/>
      <c r="CJ38" s="595"/>
      <c r="CK38" s="595"/>
      <c r="CL38" s="595"/>
      <c r="CM38" s="595"/>
      <c r="CN38" s="163"/>
      <c r="CO38" s="594">
        <f t="shared" si="3"/>
        <v>21</v>
      </c>
      <c r="CP38" s="594"/>
      <c r="CQ38" s="595" t="str">
        <f>IF('各会計、関係団体の財政状況及び健全化判断比率'!BS11="","",'各会計、関係団体の財政状況及び健全化判断比率'!BS11)</f>
        <v>(財)あいの土山文化体育振興会</v>
      </c>
      <c r="CR38" s="595"/>
      <c r="CS38" s="595"/>
      <c r="CT38" s="595"/>
      <c r="CU38" s="595"/>
      <c r="CV38" s="595"/>
      <c r="CW38" s="595"/>
      <c r="CX38" s="595"/>
      <c r="CY38" s="595"/>
      <c r="CZ38" s="595"/>
      <c r="DA38" s="595"/>
      <c r="DB38" s="595"/>
      <c r="DC38" s="595"/>
      <c r="DD38" s="595"/>
      <c r="DE38" s="595"/>
      <c r="DG38" s="596" t="str">
        <f>IF('各会計、関係団体の財政状況及び健全化判断比率'!BR11="","",'各会計、関係団体の財政状況及び健全化判断比率'!BR11)</f>
        <v/>
      </c>
      <c r="DH38" s="596"/>
      <c r="DI38" s="190"/>
    </row>
    <row r="39" spans="1:113" ht="32.25" customHeight="1" x14ac:dyDescent="0.2">
      <c r="A39" s="163"/>
      <c r="B39" s="187"/>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63"/>
      <c r="U39" s="594" t="str">
        <f t="shared" si="4"/>
        <v/>
      </c>
      <c r="V39" s="594"/>
      <c r="W39" s="595"/>
      <c r="X39" s="595"/>
      <c r="Y39" s="595"/>
      <c r="Z39" s="595"/>
      <c r="AA39" s="595"/>
      <c r="AB39" s="595"/>
      <c r="AC39" s="595"/>
      <c r="AD39" s="595"/>
      <c r="AE39" s="595"/>
      <c r="AF39" s="595"/>
      <c r="AG39" s="595"/>
      <c r="AH39" s="595"/>
      <c r="AI39" s="595"/>
      <c r="AJ39" s="595"/>
      <c r="AK39" s="595"/>
      <c r="AL39" s="163"/>
      <c r="AM39" s="594" t="str">
        <f t="shared" si="0"/>
        <v/>
      </c>
      <c r="AN39" s="594"/>
      <c r="AO39" s="595"/>
      <c r="AP39" s="595"/>
      <c r="AQ39" s="595"/>
      <c r="AR39" s="595"/>
      <c r="AS39" s="595"/>
      <c r="AT39" s="595"/>
      <c r="AU39" s="595"/>
      <c r="AV39" s="595"/>
      <c r="AW39" s="595"/>
      <c r="AX39" s="595"/>
      <c r="AY39" s="595"/>
      <c r="AZ39" s="595"/>
      <c r="BA39" s="595"/>
      <c r="BB39" s="595"/>
      <c r="BC39" s="595"/>
      <c r="BD39" s="163"/>
      <c r="BE39" s="594" t="str">
        <f t="shared" si="1"/>
        <v/>
      </c>
      <c r="BF39" s="594"/>
      <c r="BG39" s="595"/>
      <c r="BH39" s="595"/>
      <c r="BI39" s="595"/>
      <c r="BJ39" s="595"/>
      <c r="BK39" s="595"/>
      <c r="BL39" s="595"/>
      <c r="BM39" s="595"/>
      <c r="BN39" s="595"/>
      <c r="BO39" s="595"/>
      <c r="BP39" s="595"/>
      <c r="BQ39" s="595"/>
      <c r="BR39" s="595"/>
      <c r="BS39" s="595"/>
      <c r="BT39" s="595"/>
      <c r="BU39" s="595"/>
      <c r="BV39" s="163"/>
      <c r="BW39" s="594">
        <f t="shared" si="2"/>
        <v>15</v>
      </c>
      <c r="BX39" s="594"/>
      <c r="BY39" s="595" t="str">
        <f>IF('各会計、関係団体の財政状況及び健全化判断比率'!B73="","",'各会計、関係団体の財政状況及び健全化判断比率'!B73)</f>
        <v>滋賀県後期高齢者医療広域連合（後期高齢者医療特別会計）</v>
      </c>
      <c r="BZ39" s="595"/>
      <c r="CA39" s="595"/>
      <c r="CB39" s="595"/>
      <c r="CC39" s="595"/>
      <c r="CD39" s="595"/>
      <c r="CE39" s="595"/>
      <c r="CF39" s="595"/>
      <c r="CG39" s="595"/>
      <c r="CH39" s="595"/>
      <c r="CI39" s="595"/>
      <c r="CJ39" s="595"/>
      <c r="CK39" s="595"/>
      <c r="CL39" s="595"/>
      <c r="CM39" s="595"/>
      <c r="CN39" s="163"/>
      <c r="CO39" s="594">
        <f t="shared" si="3"/>
        <v>22</v>
      </c>
      <c r="CP39" s="594"/>
      <c r="CQ39" s="595" t="str">
        <f>IF('各会計、関係団体の財政状況及び健全化判断比率'!BS12="","",'各会計、関係団体の財政状況及び健全化判断比率'!BS12)</f>
        <v>(財)甲賀創健文化振興事業団</v>
      </c>
      <c r="CR39" s="595"/>
      <c r="CS39" s="595"/>
      <c r="CT39" s="595"/>
      <c r="CU39" s="595"/>
      <c r="CV39" s="595"/>
      <c r="CW39" s="595"/>
      <c r="CX39" s="595"/>
      <c r="CY39" s="595"/>
      <c r="CZ39" s="595"/>
      <c r="DA39" s="595"/>
      <c r="DB39" s="595"/>
      <c r="DC39" s="595"/>
      <c r="DD39" s="595"/>
      <c r="DE39" s="595"/>
      <c r="DG39" s="596" t="str">
        <f>IF('各会計、関係団体の財政状況及び健全化判断比率'!BR12="","",'各会計、関係団体の財政状況及び健全化判断比率'!BR12)</f>
        <v/>
      </c>
      <c r="DH39" s="596"/>
      <c r="DI39" s="190"/>
    </row>
    <row r="40" spans="1:113" ht="32.25" customHeight="1" x14ac:dyDescent="0.2">
      <c r="A40" s="163"/>
      <c r="B40" s="187"/>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63"/>
      <c r="U40" s="594" t="str">
        <f t="shared" si="4"/>
        <v/>
      </c>
      <c r="V40" s="594"/>
      <c r="W40" s="595"/>
      <c r="X40" s="595"/>
      <c r="Y40" s="595"/>
      <c r="Z40" s="595"/>
      <c r="AA40" s="595"/>
      <c r="AB40" s="595"/>
      <c r="AC40" s="595"/>
      <c r="AD40" s="595"/>
      <c r="AE40" s="595"/>
      <c r="AF40" s="595"/>
      <c r="AG40" s="595"/>
      <c r="AH40" s="595"/>
      <c r="AI40" s="595"/>
      <c r="AJ40" s="595"/>
      <c r="AK40" s="595"/>
      <c r="AL40" s="163"/>
      <c r="AM40" s="594" t="str">
        <f t="shared" si="0"/>
        <v/>
      </c>
      <c r="AN40" s="594"/>
      <c r="AO40" s="595"/>
      <c r="AP40" s="595"/>
      <c r="AQ40" s="595"/>
      <c r="AR40" s="595"/>
      <c r="AS40" s="595"/>
      <c r="AT40" s="595"/>
      <c r="AU40" s="595"/>
      <c r="AV40" s="595"/>
      <c r="AW40" s="595"/>
      <c r="AX40" s="595"/>
      <c r="AY40" s="595"/>
      <c r="AZ40" s="595"/>
      <c r="BA40" s="595"/>
      <c r="BB40" s="595"/>
      <c r="BC40" s="595"/>
      <c r="BD40" s="163"/>
      <c r="BE40" s="594" t="str">
        <f t="shared" si="1"/>
        <v/>
      </c>
      <c r="BF40" s="594"/>
      <c r="BG40" s="595"/>
      <c r="BH40" s="595"/>
      <c r="BI40" s="595"/>
      <c r="BJ40" s="595"/>
      <c r="BK40" s="595"/>
      <c r="BL40" s="595"/>
      <c r="BM40" s="595"/>
      <c r="BN40" s="595"/>
      <c r="BO40" s="595"/>
      <c r="BP40" s="595"/>
      <c r="BQ40" s="595"/>
      <c r="BR40" s="595"/>
      <c r="BS40" s="595"/>
      <c r="BT40" s="595"/>
      <c r="BU40" s="595"/>
      <c r="BV40" s="163"/>
      <c r="BW40" s="594">
        <f t="shared" si="2"/>
        <v>16</v>
      </c>
      <c r="BX40" s="594"/>
      <c r="BY40" s="595" t="str">
        <f>IF('各会計、関係団体の財政状況及び健全化判断比率'!B74="","",'各会計、関係団体の財政状況及び健全化判断比率'!B74)</f>
        <v>滋賀県市町村議会議員公務災害補償等組合</v>
      </c>
      <c r="BZ40" s="595"/>
      <c r="CA40" s="595"/>
      <c r="CB40" s="595"/>
      <c r="CC40" s="595"/>
      <c r="CD40" s="595"/>
      <c r="CE40" s="595"/>
      <c r="CF40" s="595"/>
      <c r="CG40" s="595"/>
      <c r="CH40" s="595"/>
      <c r="CI40" s="595"/>
      <c r="CJ40" s="595"/>
      <c r="CK40" s="595"/>
      <c r="CL40" s="595"/>
      <c r="CM40" s="595"/>
      <c r="CN40" s="163"/>
      <c r="CO40" s="594">
        <f t="shared" si="3"/>
        <v>23</v>
      </c>
      <c r="CP40" s="594"/>
      <c r="CQ40" s="595" t="str">
        <f>IF('各会計、関係団体の財政状況及び健全化判断比率'!BS13="","",'各会計、関係団体の財政状況及び健全化判断比率'!BS13)</f>
        <v>㈱あいコムこうか</v>
      </c>
      <c r="CR40" s="595"/>
      <c r="CS40" s="595"/>
      <c r="CT40" s="595"/>
      <c r="CU40" s="595"/>
      <c r="CV40" s="595"/>
      <c r="CW40" s="595"/>
      <c r="CX40" s="595"/>
      <c r="CY40" s="595"/>
      <c r="CZ40" s="595"/>
      <c r="DA40" s="595"/>
      <c r="DB40" s="595"/>
      <c r="DC40" s="595"/>
      <c r="DD40" s="595"/>
      <c r="DE40" s="595"/>
      <c r="DG40" s="596" t="str">
        <f>IF('各会計、関係団体の財政状況及び健全化判断比率'!BR13="","",'各会計、関係団体の財政状況及び健全化判断比率'!BR13)</f>
        <v/>
      </c>
      <c r="DH40" s="596"/>
      <c r="DI40" s="190"/>
    </row>
    <row r="41" spans="1:113" ht="32.25" customHeight="1" x14ac:dyDescent="0.2">
      <c r="A41" s="163"/>
      <c r="B41" s="187"/>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63"/>
      <c r="U41" s="594" t="str">
        <f t="shared" si="4"/>
        <v/>
      </c>
      <c r="V41" s="594"/>
      <c r="W41" s="595"/>
      <c r="X41" s="595"/>
      <c r="Y41" s="595"/>
      <c r="Z41" s="595"/>
      <c r="AA41" s="595"/>
      <c r="AB41" s="595"/>
      <c r="AC41" s="595"/>
      <c r="AD41" s="595"/>
      <c r="AE41" s="595"/>
      <c r="AF41" s="595"/>
      <c r="AG41" s="595"/>
      <c r="AH41" s="595"/>
      <c r="AI41" s="595"/>
      <c r="AJ41" s="595"/>
      <c r="AK41" s="595"/>
      <c r="AL41" s="163"/>
      <c r="AM41" s="594" t="str">
        <f t="shared" si="0"/>
        <v/>
      </c>
      <c r="AN41" s="594"/>
      <c r="AO41" s="595"/>
      <c r="AP41" s="595"/>
      <c r="AQ41" s="595"/>
      <c r="AR41" s="595"/>
      <c r="AS41" s="595"/>
      <c r="AT41" s="595"/>
      <c r="AU41" s="595"/>
      <c r="AV41" s="595"/>
      <c r="AW41" s="595"/>
      <c r="AX41" s="595"/>
      <c r="AY41" s="595"/>
      <c r="AZ41" s="595"/>
      <c r="BA41" s="595"/>
      <c r="BB41" s="595"/>
      <c r="BC41" s="595"/>
      <c r="BD41" s="163"/>
      <c r="BE41" s="594" t="str">
        <f t="shared" si="1"/>
        <v/>
      </c>
      <c r="BF41" s="594"/>
      <c r="BG41" s="595"/>
      <c r="BH41" s="595"/>
      <c r="BI41" s="595"/>
      <c r="BJ41" s="595"/>
      <c r="BK41" s="595"/>
      <c r="BL41" s="595"/>
      <c r="BM41" s="595"/>
      <c r="BN41" s="595"/>
      <c r="BO41" s="595"/>
      <c r="BP41" s="595"/>
      <c r="BQ41" s="595"/>
      <c r="BR41" s="595"/>
      <c r="BS41" s="595"/>
      <c r="BT41" s="595"/>
      <c r="BU41" s="595"/>
      <c r="BV41" s="16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63"/>
      <c r="CO41" s="594">
        <f t="shared" si="3"/>
        <v>24</v>
      </c>
      <c r="CP41" s="594"/>
      <c r="CQ41" s="595" t="str">
        <f>IF('各会計、関係団体の財政状況及び健全化判断比率'!BS14="","",'各会計、関係団体の財政状況及び健全化判断比率'!BS14)</f>
        <v>公立甲賀病院組合（一般会計）</v>
      </c>
      <c r="CR41" s="595"/>
      <c r="CS41" s="595"/>
      <c r="CT41" s="595"/>
      <c r="CU41" s="595"/>
      <c r="CV41" s="595"/>
      <c r="CW41" s="595"/>
      <c r="CX41" s="595"/>
      <c r="CY41" s="595"/>
      <c r="CZ41" s="595"/>
      <c r="DA41" s="595"/>
      <c r="DB41" s="595"/>
      <c r="DC41" s="595"/>
      <c r="DD41" s="595"/>
      <c r="DE41" s="595"/>
      <c r="DG41" s="596" t="str">
        <f>IF('各会計、関係団体の財政状況及び健全化判断比率'!BR14="","",'各会計、関係団体の財政状況及び健全化判断比率'!BR14)</f>
        <v/>
      </c>
      <c r="DH41" s="596"/>
      <c r="DI41" s="190"/>
    </row>
    <row r="42" spans="1:113" ht="32.25" customHeight="1" x14ac:dyDescent="0.2">
      <c r="B42" s="187"/>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63"/>
      <c r="U42" s="594" t="str">
        <f t="shared" si="4"/>
        <v/>
      </c>
      <c r="V42" s="594"/>
      <c r="W42" s="595"/>
      <c r="X42" s="595"/>
      <c r="Y42" s="595"/>
      <c r="Z42" s="595"/>
      <c r="AA42" s="595"/>
      <c r="AB42" s="595"/>
      <c r="AC42" s="595"/>
      <c r="AD42" s="595"/>
      <c r="AE42" s="595"/>
      <c r="AF42" s="595"/>
      <c r="AG42" s="595"/>
      <c r="AH42" s="595"/>
      <c r="AI42" s="595"/>
      <c r="AJ42" s="595"/>
      <c r="AK42" s="595"/>
      <c r="AL42" s="163"/>
      <c r="AM42" s="594" t="str">
        <f t="shared" si="0"/>
        <v/>
      </c>
      <c r="AN42" s="594"/>
      <c r="AO42" s="595"/>
      <c r="AP42" s="595"/>
      <c r="AQ42" s="595"/>
      <c r="AR42" s="595"/>
      <c r="AS42" s="595"/>
      <c r="AT42" s="595"/>
      <c r="AU42" s="595"/>
      <c r="AV42" s="595"/>
      <c r="AW42" s="595"/>
      <c r="AX42" s="595"/>
      <c r="AY42" s="595"/>
      <c r="AZ42" s="595"/>
      <c r="BA42" s="595"/>
      <c r="BB42" s="595"/>
      <c r="BC42" s="595"/>
      <c r="BD42" s="163"/>
      <c r="BE42" s="594" t="str">
        <f t="shared" si="1"/>
        <v/>
      </c>
      <c r="BF42" s="594"/>
      <c r="BG42" s="595"/>
      <c r="BH42" s="595"/>
      <c r="BI42" s="595"/>
      <c r="BJ42" s="595"/>
      <c r="BK42" s="595"/>
      <c r="BL42" s="595"/>
      <c r="BM42" s="595"/>
      <c r="BN42" s="595"/>
      <c r="BO42" s="595"/>
      <c r="BP42" s="595"/>
      <c r="BQ42" s="595"/>
      <c r="BR42" s="595"/>
      <c r="BS42" s="595"/>
      <c r="BT42" s="595"/>
      <c r="BU42" s="595"/>
      <c r="BV42" s="16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6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G42" s="596" t="str">
        <f>IF('各会計、関係団体の財政状況及び健全化判断比率'!BR15="","",'各会計、関係団体の財政状況及び健全化判断比率'!BR15)</f>
        <v/>
      </c>
      <c r="DH42" s="596"/>
      <c r="DI42" s="190"/>
    </row>
    <row r="43" spans="1:113" ht="32.25" customHeight="1" x14ac:dyDescent="0.2">
      <c r="B43" s="187"/>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63"/>
      <c r="U43" s="594" t="str">
        <f t="shared" si="4"/>
        <v/>
      </c>
      <c r="V43" s="594"/>
      <c r="W43" s="595"/>
      <c r="X43" s="595"/>
      <c r="Y43" s="595"/>
      <c r="Z43" s="595"/>
      <c r="AA43" s="595"/>
      <c r="AB43" s="595"/>
      <c r="AC43" s="595"/>
      <c r="AD43" s="595"/>
      <c r="AE43" s="595"/>
      <c r="AF43" s="595"/>
      <c r="AG43" s="595"/>
      <c r="AH43" s="595"/>
      <c r="AI43" s="595"/>
      <c r="AJ43" s="595"/>
      <c r="AK43" s="595"/>
      <c r="AL43" s="163"/>
      <c r="AM43" s="594" t="str">
        <f t="shared" si="0"/>
        <v/>
      </c>
      <c r="AN43" s="594"/>
      <c r="AO43" s="595"/>
      <c r="AP43" s="595"/>
      <c r="AQ43" s="595"/>
      <c r="AR43" s="595"/>
      <c r="AS43" s="595"/>
      <c r="AT43" s="595"/>
      <c r="AU43" s="595"/>
      <c r="AV43" s="595"/>
      <c r="AW43" s="595"/>
      <c r="AX43" s="595"/>
      <c r="AY43" s="595"/>
      <c r="AZ43" s="595"/>
      <c r="BA43" s="595"/>
      <c r="BB43" s="595"/>
      <c r="BC43" s="595"/>
      <c r="BD43" s="163"/>
      <c r="BE43" s="594" t="str">
        <f t="shared" si="1"/>
        <v/>
      </c>
      <c r="BF43" s="594"/>
      <c r="BG43" s="595"/>
      <c r="BH43" s="595"/>
      <c r="BI43" s="595"/>
      <c r="BJ43" s="595"/>
      <c r="BK43" s="595"/>
      <c r="BL43" s="595"/>
      <c r="BM43" s="595"/>
      <c r="BN43" s="595"/>
      <c r="BO43" s="595"/>
      <c r="BP43" s="595"/>
      <c r="BQ43" s="595"/>
      <c r="BR43" s="595"/>
      <c r="BS43" s="595"/>
      <c r="BT43" s="595"/>
      <c r="BU43" s="595"/>
      <c r="BV43" s="16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6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G43" s="596" t="str">
        <f>IF('各会計、関係団体の財政状況及び健全化判断比率'!BR16="","",'各会計、関係団体の財政状況及び健全化判断比率'!BR16)</f>
        <v/>
      </c>
      <c r="DH43" s="59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97" t="s">
        <v>194</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x14ac:dyDescent="0.2">
      <c r="E47" s="597" t="s">
        <v>195</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x14ac:dyDescent="0.2">
      <c r="E48" s="597" t="s">
        <v>196</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x14ac:dyDescent="0.2">
      <c r="E49" s="598" t="s">
        <v>197</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x14ac:dyDescent="0.2">
      <c r="E50" s="597" t="s">
        <v>198</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x14ac:dyDescent="0.2">
      <c r="E51" s="597" t="s">
        <v>199</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x14ac:dyDescent="0.2">
      <c r="E52" s="597" t="s">
        <v>200</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x14ac:dyDescent="0.2">
      <c r="E53" s="597" t="s">
        <v>201</v>
      </c>
      <c r="F53" s="597"/>
      <c r="G53" s="597"/>
      <c r="H53" s="597"/>
      <c r="I53" s="597"/>
      <c r="J53" s="597"/>
      <c r="K53" s="597"/>
      <c r="L53" s="597"/>
      <c r="M53" s="597"/>
      <c r="N53" s="597"/>
      <c r="O53" s="597"/>
      <c r="P53" s="597"/>
      <c r="Q53" s="597"/>
      <c r="R53" s="597"/>
      <c r="S53" s="597"/>
      <c r="T53" s="597"/>
      <c r="U53" s="597"/>
      <c r="V53" s="597"/>
      <c r="W53" s="597"/>
      <c r="X53" s="597"/>
      <c r="Y53" s="597"/>
      <c r="Z53" s="597"/>
      <c r="AA53" s="597"/>
      <c r="AB53" s="597"/>
      <c r="AC53" s="597"/>
      <c r="AD53" s="597"/>
      <c r="AE53" s="597"/>
      <c r="AF53" s="597"/>
      <c r="AG53" s="597"/>
      <c r="AH53" s="597"/>
      <c r="AI53" s="597"/>
      <c r="AJ53" s="597"/>
      <c r="AK53" s="597"/>
      <c r="AL53" s="597"/>
      <c r="AM53" s="597"/>
      <c r="AN53" s="597"/>
      <c r="AO53" s="597"/>
      <c r="AP53" s="597"/>
      <c r="AQ53" s="597"/>
      <c r="AR53" s="597"/>
      <c r="AS53" s="597"/>
      <c r="AT53" s="597"/>
      <c r="AU53" s="597"/>
      <c r="AV53" s="597"/>
      <c r="AW53" s="597"/>
      <c r="AX53" s="597"/>
      <c r="AY53" s="597"/>
      <c r="AZ53" s="597"/>
      <c r="BA53" s="597"/>
      <c r="BB53" s="597"/>
      <c r="BC53" s="597"/>
      <c r="BD53" s="597"/>
      <c r="BE53" s="597"/>
      <c r="BF53" s="597"/>
      <c r="BG53" s="597"/>
      <c r="BH53" s="597"/>
      <c r="BI53" s="597"/>
      <c r="BJ53" s="597"/>
      <c r="BK53" s="597"/>
      <c r="BL53" s="597"/>
      <c r="BM53" s="597"/>
      <c r="BN53" s="597"/>
      <c r="BO53" s="597"/>
      <c r="BP53" s="597"/>
      <c r="BQ53" s="597"/>
      <c r="BR53" s="597"/>
      <c r="BS53" s="597"/>
      <c r="BT53" s="597"/>
      <c r="BU53" s="597"/>
      <c r="BV53" s="597"/>
      <c r="BW53" s="597"/>
      <c r="BX53" s="597"/>
      <c r="BY53" s="597"/>
      <c r="BZ53" s="597"/>
      <c r="CA53" s="597"/>
      <c r="CB53" s="597"/>
      <c r="CC53" s="597"/>
      <c r="CD53" s="597"/>
      <c r="CE53" s="597"/>
      <c r="CF53" s="597"/>
      <c r="CG53" s="597"/>
      <c r="CH53" s="597"/>
      <c r="CI53" s="597"/>
      <c r="CJ53" s="597"/>
      <c r="CK53" s="597"/>
      <c r="CL53" s="597"/>
      <c r="CM53" s="597"/>
      <c r="CN53" s="597"/>
      <c r="CO53" s="597"/>
      <c r="CP53" s="597"/>
      <c r="CQ53" s="597"/>
      <c r="CR53" s="597"/>
      <c r="CS53" s="597"/>
      <c r="CT53" s="597"/>
      <c r="CU53" s="597"/>
      <c r="CV53" s="597"/>
      <c r="CW53" s="597"/>
      <c r="CX53" s="597"/>
      <c r="CY53" s="597"/>
      <c r="CZ53" s="597"/>
      <c r="DA53" s="597"/>
      <c r="DB53" s="597"/>
      <c r="DC53" s="597"/>
      <c r="DD53" s="597"/>
      <c r="DE53" s="597"/>
      <c r="DF53" s="597"/>
      <c r="DG53" s="597"/>
      <c r="DH53" s="597"/>
      <c r="DI53" s="597"/>
    </row>
    <row r="54" spans="5:113" x14ac:dyDescent="0.2"/>
    <row r="55" spans="5:113" x14ac:dyDescent="0.2"/>
    <row r="56" spans="5:113" x14ac:dyDescent="0.2"/>
  </sheetData>
  <sheetProtection algorithmName="SHA-512" hashValue="HTY8b8IeeFrbC8iqrrcpTK/Y1RxIsBp//oyNReapCi/pqay/6XTAfUXOFB1uQbxV0Pz1ciCwsKO66jEVHCIZCw==" saltValue="9sFk1hcXX1EgmE0JwMXG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17.04</v>
      </c>
      <c r="G34" s="33">
        <v>18.010000000000002</v>
      </c>
      <c r="H34" s="33">
        <v>19.190000000000001</v>
      </c>
      <c r="I34" s="33">
        <v>20.29</v>
      </c>
      <c r="J34" s="34">
        <v>19.95</v>
      </c>
      <c r="K34" s="22"/>
      <c r="L34" s="22"/>
      <c r="M34" s="22"/>
      <c r="N34" s="22"/>
      <c r="O34" s="22"/>
      <c r="P34" s="22"/>
    </row>
    <row r="35" spans="1:16" ht="39" customHeight="1" x14ac:dyDescent="0.2">
      <c r="A35" s="22"/>
      <c r="B35" s="35"/>
      <c r="C35" s="1145" t="s">
        <v>533</v>
      </c>
      <c r="D35" s="1146"/>
      <c r="E35" s="1147"/>
      <c r="F35" s="36">
        <v>6.37</v>
      </c>
      <c r="G35" s="37">
        <v>9.33</v>
      </c>
      <c r="H35" s="37">
        <v>9.3699999999999992</v>
      </c>
      <c r="I35" s="37">
        <v>7.87</v>
      </c>
      <c r="J35" s="38">
        <v>5.89</v>
      </c>
      <c r="K35" s="22"/>
      <c r="L35" s="22"/>
      <c r="M35" s="22"/>
      <c r="N35" s="22"/>
      <c r="O35" s="22"/>
      <c r="P35" s="22"/>
    </row>
    <row r="36" spans="1:16" ht="39" customHeight="1" x14ac:dyDescent="0.2">
      <c r="A36" s="22"/>
      <c r="B36" s="35"/>
      <c r="C36" s="1145" t="s">
        <v>534</v>
      </c>
      <c r="D36" s="1146"/>
      <c r="E36" s="1147"/>
      <c r="F36" s="36">
        <v>0.28999999999999998</v>
      </c>
      <c r="G36" s="37">
        <v>1.19</v>
      </c>
      <c r="H36" s="37">
        <v>3.25</v>
      </c>
      <c r="I36" s="37">
        <v>3.35</v>
      </c>
      <c r="J36" s="38">
        <v>2.84</v>
      </c>
      <c r="K36" s="22"/>
      <c r="L36" s="22"/>
      <c r="M36" s="22"/>
      <c r="N36" s="22"/>
      <c r="O36" s="22"/>
      <c r="P36" s="22"/>
    </row>
    <row r="37" spans="1:16" ht="39" customHeight="1" x14ac:dyDescent="0.2">
      <c r="A37" s="22"/>
      <c r="B37" s="35"/>
      <c r="C37" s="1145" t="s">
        <v>535</v>
      </c>
      <c r="D37" s="1146"/>
      <c r="E37" s="1147"/>
      <c r="F37" s="36">
        <v>2.27</v>
      </c>
      <c r="G37" s="37">
        <v>2.33</v>
      </c>
      <c r="H37" s="37">
        <v>2.4</v>
      </c>
      <c r="I37" s="37">
        <v>2.84</v>
      </c>
      <c r="J37" s="38">
        <v>2.66</v>
      </c>
      <c r="K37" s="22"/>
      <c r="L37" s="22"/>
      <c r="M37" s="22"/>
      <c r="N37" s="22"/>
      <c r="O37" s="22"/>
      <c r="P37" s="22"/>
    </row>
    <row r="38" spans="1:16" ht="39" customHeight="1" x14ac:dyDescent="0.2">
      <c r="A38" s="22"/>
      <c r="B38" s="35"/>
      <c r="C38" s="1145" t="s">
        <v>536</v>
      </c>
      <c r="D38" s="1146"/>
      <c r="E38" s="1147"/>
      <c r="F38" s="36">
        <v>0.56999999999999995</v>
      </c>
      <c r="G38" s="37">
        <v>0.43</v>
      </c>
      <c r="H38" s="37">
        <v>0.57999999999999996</v>
      </c>
      <c r="I38" s="37">
        <v>1.39</v>
      </c>
      <c r="J38" s="38">
        <v>1.36</v>
      </c>
      <c r="K38" s="22"/>
      <c r="L38" s="22"/>
      <c r="M38" s="22"/>
      <c r="N38" s="22"/>
      <c r="O38" s="22"/>
      <c r="P38" s="22"/>
    </row>
    <row r="39" spans="1:16" ht="39" customHeight="1" x14ac:dyDescent="0.2">
      <c r="A39" s="22"/>
      <c r="B39" s="35"/>
      <c r="C39" s="1145" t="s">
        <v>537</v>
      </c>
      <c r="D39" s="1146"/>
      <c r="E39" s="1147"/>
      <c r="F39" s="36">
        <v>1.34</v>
      </c>
      <c r="G39" s="37">
        <v>1.38</v>
      </c>
      <c r="H39" s="37">
        <v>1.38</v>
      </c>
      <c r="I39" s="37">
        <v>0.82</v>
      </c>
      <c r="J39" s="38">
        <v>0.51</v>
      </c>
      <c r="K39" s="22"/>
      <c r="L39" s="22"/>
      <c r="M39" s="22"/>
      <c r="N39" s="22"/>
      <c r="O39" s="22"/>
      <c r="P39" s="22"/>
    </row>
    <row r="40" spans="1:16" ht="39" customHeight="1" x14ac:dyDescent="0.2">
      <c r="A40" s="22"/>
      <c r="B40" s="35"/>
      <c r="C40" s="1145" t="s">
        <v>538</v>
      </c>
      <c r="D40" s="1146"/>
      <c r="E40" s="1147"/>
      <c r="F40" s="36">
        <v>0.08</v>
      </c>
      <c r="G40" s="37">
        <v>0.08</v>
      </c>
      <c r="H40" s="37">
        <v>0.08</v>
      </c>
      <c r="I40" s="37">
        <v>0.18</v>
      </c>
      <c r="J40" s="38">
        <v>0.18</v>
      </c>
      <c r="K40" s="22"/>
      <c r="L40" s="22"/>
      <c r="M40" s="22"/>
      <c r="N40" s="22"/>
      <c r="O40" s="22"/>
      <c r="P40" s="22"/>
    </row>
    <row r="41" spans="1:16" ht="39" customHeight="1" x14ac:dyDescent="0.2">
      <c r="A41" s="22"/>
      <c r="B41" s="35"/>
      <c r="C41" s="1145" t="s">
        <v>539</v>
      </c>
      <c r="D41" s="1146"/>
      <c r="E41" s="1147"/>
      <c r="F41" s="36">
        <v>0.25</v>
      </c>
      <c r="G41" s="37">
        <v>0.38</v>
      </c>
      <c r="H41" s="37">
        <v>0.04</v>
      </c>
      <c r="I41" s="37">
        <v>0.21</v>
      </c>
      <c r="J41" s="38">
        <v>0.06</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541</v>
      </c>
      <c r="J42" s="38" t="s">
        <v>487</v>
      </c>
      <c r="K42" s="22"/>
      <c r="L42" s="22"/>
      <c r="M42" s="22"/>
      <c r="N42" s="22"/>
      <c r="O42" s="22"/>
      <c r="P42" s="22"/>
    </row>
    <row r="43" spans="1:16" ht="39" customHeight="1" thickBot="1" x14ac:dyDescent="0.25">
      <c r="A43" s="22"/>
      <c r="B43" s="40"/>
      <c r="C43" s="1148" t="s">
        <v>542</v>
      </c>
      <c r="D43" s="1149"/>
      <c r="E43" s="1150"/>
      <c r="F43" s="41">
        <v>0.79</v>
      </c>
      <c r="G43" s="42">
        <v>0.47</v>
      </c>
      <c r="H43" s="42">
        <v>0.31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oT9SuhOK2joua1Ml7NK/Db3UyBSpJZWUpVv+4OiCr2oVYPgsxLEeWkNUnZCcdFZeUWxrnUFSKjGZkabCV8eLg==" saltValue="rpmydXMKdyUYSPuwJMkO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4029</v>
      </c>
      <c r="L45" s="60">
        <v>4247</v>
      </c>
      <c r="M45" s="60">
        <v>4489</v>
      </c>
      <c r="N45" s="60">
        <v>4372</v>
      </c>
      <c r="O45" s="61">
        <v>4286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1344</v>
      </c>
      <c r="L48" s="64">
        <v>1279</v>
      </c>
      <c r="M48" s="64">
        <v>1004</v>
      </c>
      <c r="N48" s="64">
        <v>1004</v>
      </c>
      <c r="O48" s="65">
        <v>957</v>
      </c>
      <c r="P48" s="48"/>
      <c r="Q48" s="48"/>
      <c r="R48" s="48"/>
      <c r="S48" s="48"/>
      <c r="T48" s="48"/>
      <c r="U48" s="48"/>
    </row>
    <row r="49" spans="1:21" ht="30.75" customHeight="1" x14ac:dyDescent="0.2">
      <c r="A49" s="48"/>
      <c r="B49" s="1155"/>
      <c r="C49" s="1156"/>
      <c r="D49" s="62"/>
      <c r="E49" s="1161" t="s">
        <v>14</v>
      </c>
      <c r="F49" s="1161"/>
      <c r="G49" s="1161"/>
      <c r="H49" s="1161"/>
      <c r="I49" s="1161"/>
      <c r="J49" s="1162"/>
      <c r="K49" s="63">
        <v>472</v>
      </c>
      <c r="L49" s="64">
        <v>397</v>
      </c>
      <c r="M49" s="64">
        <v>291</v>
      </c>
      <c r="N49" s="64">
        <v>281</v>
      </c>
      <c r="O49" s="65">
        <v>240</v>
      </c>
      <c r="P49" s="48"/>
      <c r="Q49" s="48"/>
      <c r="R49" s="48"/>
      <c r="S49" s="48"/>
      <c r="T49" s="48"/>
      <c r="U49" s="48"/>
    </row>
    <row r="50" spans="1:21" ht="30.75" customHeight="1" x14ac:dyDescent="0.2">
      <c r="A50" s="48"/>
      <c r="B50" s="1155"/>
      <c r="C50" s="1156"/>
      <c r="D50" s="62"/>
      <c r="E50" s="1161" t="s">
        <v>15</v>
      </c>
      <c r="F50" s="1161"/>
      <c r="G50" s="1161"/>
      <c r="H50" s="1161"/>
      <c r="I50" s="1161"/>
      <c r="J50" s="1162"/>
      <c r="K50" s="63">
        <v>9</v>
      </c>
      <c r="L50" s="64">
        <v>9</v>
      </c>
      <c r="M50" s="64">
        <v>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4442</v>
      </c>
      <c r="L52" s="64">
        <v>4485</v>
      </c>
      <c r="M52" s="64">
        <v>4552</v>
      </c>
      <c r="N52" s="64">
        <v>4340</v>
      </c>
      <c r="O52" s="65">
        <v>4227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1412</v>
      </c>
      <c r="L53" s="69">
        <v>1447</v>
      </c>
      <c r="M53" s="69">
        <v>1239</v>
      </c>
      <c r="N53" s="69">
        <v>1317</v>
      </c>
      <c r="O53" s="70">
        <v>1257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358" t="s">
        <v>487</v>
      </c>
      <c r="L58" s="359" t="s">
        <v>487</v>
      </c>
      <c r="M58" s="359" t="s">
        <v>487</v>
      </c>
      <c r="N58" s="359" t="s">
        <v>487</v>
      </c>
      <c r="O58" s="360" t="s">
        <v>487</v>
      </c>
    </row>
    <row r="59" spans="1:21" ht="31.5" customHeight="1" x14ac:dyDescent="0.2">
      <c r="B59" s="1171"/>
      <c r="C59" s="1172"/>
      <c r="D59" s="1178" t="s">
        <v>26</v>
      </c>
      <c r="E59" s="1179"/>
      <c r="F59" s="1179"/>
      <c r="G59" s="1179"/>
      <c r="H59" s="1179"/>
      <c r="I59" s="1179"/>
      <c r="J59" s="1180"/>
      <c r="K59" s="358" t="s">
        <v>487</v>
      </c>
      <c r="L59" s="359" t="s">
        <v>487</v>
      </c>
      <c r="M59" s="359" t="s">
        <v>487</v>
      </c>
      <c r="N59" s="359" t="s">
        <v>487</v>
      </c>
      <c r="O59" s="360" t="s">
        <v>487</v>
      </c>
    </row>
    <row r="60" spans="1:21" ht="31.5" customHeight="1" thickBot="1" x14ac:dyDescent="0.25">
      <c r="B60" s="1173"/>
      <c r="C60" s="1174"/>
      <c r="D60" s="1181" t="s">
        <v>27</v>
      </c>
      <c r="E60" s="1182"/>
      <c r="F60" s="1182"/>
      <c r="G60" s="1182"/>
      <c r="H60" s="1182"/>
      <c r="I60" s="1182"/>
      <c r="J60" s="1183"/>
      <c r="K60" s="83" t="s">
        <v>487</v>
      </c>
      <c r="L60" s="84" t="s">
        <v>487</v>
      </c>
      <c r="M60" s="84" t="s">
        <v>487</v>
      </c>
      <c r="N60" s="84" t="s">
        <v>487</v>
      </c>
      <c r="O60" s="85" t="s">
        <v>487</v>
      </c>
    </row>
    <row r="61" spans="1:21" ht="24" customHeight="1" x14ac:dyDescent="0.2">
      <c r="B61" s="86"/>
      <c r="C61" s="86"/>
      <c r="D61" s="87" t="s">
        <v>28</v>
      </c>
      <c r="E61" s="88"/>
      <c r="F61" s="88"/>
      <c r="G61" s="88"/>
      <c r="H61" s="88"/>
      <c r="I61" s="88"/>
      <c r="J61" s="88"/>
      <c r="K61" s="88"/>
      <c r="L61" s="88"/>
      <c r="M61" s="88"/>
      <c r="N61" s="88"/>
      <c r="O61" s="88"/>
    </row>
    <row r="62" spans="1:21" ht="24" customHeight="1" x14ac:dyDescent="0.2">
      <c r="B62" s="89"/>
      <c r="C62" s="89"/>
      <c r="D62" s="87" t="s">
        <v>29</v>
      </c>
      <c r="E62" s="88"/>
      <c r="F62" s="88"/>
      <c r="G62" s="88"/>
      <c r="H62" s="88"/>
      <c r="I62" s="88"/>
      <c r="J62" s="88"/>
      <c r="K62" s="88"/>
      <c r="L62" s="88"/>
      <c r="M62" s="88"/>
      <c r="N62" s="88"/>
      <c r="O62" s="88"/>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ELpv74ghAhXUgOo7wwFMa0copkm6hAtTqJa0M/BStSR3hyyOsF5eW3Wh4gyPe345D9ZvYpi65GSwH5d7btccQ==" saltValue="zeNoKx6xJwhSR5Y1WT3e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328125" style="90" customWidth="1"/>
    <col min="2" max="3" width="12.6328125" style="90" customWidth="1"/>
    <col min="4" max="4" width="11.6328125" style="90" customWidth="1"/>
    <col min="5" max="8" width="10.36328125" style="90" customWidth="1"/>
    <col min="9" max="13" width="16.36328125" style="90" customWidth="1"/>
    <col min="14" max="19" width="12.6328125" style="90" customWidth="1"/>
    <col min="20" max="16384" width="0" style="9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1" t="s">
        <v>7</v>
      </c>
    </row>
    <row r="40" spans="2:13" ht="27.75" customHeight="1" thickBot="1" x14ac:dyDescent="0.3">
      <c r="B40" s="92" t="s">
        <v>8</v>
      </c>
      <c r="C40" s="93"/>
      <c r="D40" s="93"/>
      <c r="E40" s="94"/>
      <c r="F40" s="94"/>
      <c r="G40" s="94"/>
      <c r="H40" s="95" t="s">
        <v>2</v>
      </c>
      <c r="I40" s="96" t="s">
        <v>526</v>
      </c>
      <c r="J40" s="97" t="s">
        <v>527</v>
      </c>
      <c r="K40" s="97" t="s">
        <v>528</v>
      </c>
      <c r="L40" s="97" t="s">
        <v>529</v>
      </c>
      <c r="M40" s="98" t="s">
        <v>530</v>
      </c>
    </row>
    <row r="41" spans="2:13" ht="27.75" customHeight="1" x14ac:dyDescent="0.2">
      <c r="B41" s="1184" t="s">
        <v>30</v>
      </c>
      <c r="C41" s="1185"/>
      <c r="D41" s="99"/>
      <c r="E41" s="1190" t="s">
        <v>31</v>
      </c>
      <c r="F41" s="1190"/>
      <c r="G41" s="1190"/>
      <c r="H41" s="1191"/>
      <c r="I41" s="337">
        <v>49646</v>
      </c>
      <c r="J41" s="338">
        <v>48603</v>
      </c>
      <c r="K41" s="338">
        <v>46546</v>
      </c>
      <c r="L41" s="338">
        <v>44795</v>
      </c>
      <c r="M41" s="339">
        <v>45722</v>
      </c>
    </row>
    <row r="42" spans="2:13" ht="27.75" customHeight="1" x14ac:dyDescent="0.2">
      <c r="B42" s="1186"/>
      <c r="C42" s="1187"/>
      <c r="D42" s="100"/>
      <c r="E42" s="1192" t="s">
        <v>32</v>
      </c>
      <c r="F42" s="1192"/>
      <c r="G42" s="1192"/>
      <c r="H42" s="1193"/>
      <c r="I42" s="340">
        <v>16</v>
      </c>
      <c r="J42" s="341">
        <v>7</v>
      </c>
      <c r="K42" s="341" t="s">
        <v>487</v>
      </c>
      <c r="L42" s="341" t="s">
        <v>487</v>
      </c>
      <c r="M42" s="342" t="s">
        <v>487</v>
      </c>
    </row>
    <row r="43" spans="2:13" ht="27.75" customHeight="1" x14ac:dyDescent="0.2">
      <c r="B43" s="1186"/>
      <c r="C43" s="1187"/>
      <c r="D43" s="100"/>
      <c r="E43" s="1192" t="s">
        <v>33</v>
      </c>
      <c r="F43" s="1192"/>
      <c r="G43" s="1192"/>
      <c r="H43" s="1193"/>
      <c r="I43" s="340">
        <v>14547</v>
      </c>
      <c r="J43" s="341">
        <v>12908</v>
      </c>
      <c r="K43" s="341">
        <v>10743</v>
      </c>
      <c r="L43" s="341">
        <v>9376</v>
      </c>
      <c r="M43" s="342">
        <v>8602</v>
      </c>
    </row>
    <row r="44" spans="2:13" ht="27.75" customHeight="1" x14ac:dyDescent="0.2">
      <c r="B44" s="1186"/>
      <c r="C44" s="1187"/>
      <c r="D44" s="100"/>
      <c r="E44" s="1192" t="s">
        <v>34</v>
      </c>
      <c r="F44" s="1192"/>
      <c r="G44" s="1192"/>
      <c r="H44" s="1193"/>
      <c r="I44" s="340">
        <v>3680</v>
      </c>
      <c r="J44" s="341">
        <v>3929</v>
      </c>
      <c r="K44" s="341">
        <v>4239</v>
      </c>
      <c r="L44" s="341">
        <v>4637</v>
      </c>
      <c r="M44" s="342">
        <v>4704</v>
      </c>
    </row>
    <row r="45" spans="2:13" ht="27.75" customHeight="1" x14ac:dyDescent="0.2">
      <c r="B45" s="1186"/>
      <c r="C45" s="1187"/>
      <c r="D45" s="100"/>
      <c r="E45" s="1192" t="s">
        <v>35</v>
      </c>
      <c r="F45" s="1192"/>
      <c r="G45" s="1192"/>
      <c r="H45" s="1193"/>
      <c r="I45" s="340">
        <v>6227</v>
      </c>
      <c r="J45" s="341">
        <v>6136</v>
      </c>
      <c r="K45" s="341">
        <v>6062</v>
      </c>
      <c r="L45" s="341">
        <v>6182</v>
      </c>
      <c r="M45" s="342">
        <v>6307</v>
      </c>
    </row>
    <row r="46" spans="2:13" ht="27.75" customHeight="1" x14ac:dyDescent="0.2">
      <c r="B46" s="1186"/>
      <c r="C46" s="1187"/>
      <c r="D46" s="101"/>
      <c r="E46" s="1192" t="s">
        <v>36</v>
      </c>
      <c r="F46" s="1192"/>
      <c r="G46" s="1192"/>
      <c r="H46" s="1193"/>
      <c r="I46" s="340" t="s">
        <v>487</v>
      </c>
      <c r="J46" s="341" t="s">
        <v>487</v>
      </c>
      <c r="K46" s="341" t="s">
        <v>487</v>
      </c>
      <c r="L46" s="341" t="s">
        <v>487</v>
      </c>
      <c r="M46" s="342" t="s">
        <v>487</v>
      </c>
    </row>
    <row r="47" spans="2:13" ht="27.75" customHeight="1" x14ac:dyDescent="0.2">
      <c r="B47" s="1186"/>
      <c r="C47" s="1187"/>
      <c r="D47" s="102"/>
      <c r="E47" s="1194" t="s">
        <v>37</v>
      </c>
      <c r="F47" s="1195"/>
      <c r="G47" s="1195"/>
      <c r="H47" s="1196"/>
      <c r="I47" s="340" t="s">
        <v>487</v>
      </c>
      <c r="J47" s="341" t="s">
        <v>487</v>
      </c>
      <c r="K47" s="341" t="s">
        <v>487</v>
      </c>
      <c r="L47" s="341" t="s">
        <v>487</v>
      </c>
      <c r="M47" s="342" t="s">
        <v>487</v>
      </c>
    </row>
    <row r="48" spans="2:13" ht="27.75" customHeight="1" x14ac:dyDescent="0.2">
      <c r="B48" s="1186"/>
      <c r="C48" s="1187"/>
      <c r="D48" s="100"/>
      <c r="E48" s="1192" t="s">
        <v>38</v>
      </c>
      <c r="F48" s="1192"/>
      <c r="G48" s="1192"/>
      <c r="H48" s="1193"/>
      <c r="I48" s="340" t="s">
        <v>487</v>
      </c>
      <c r="J48" s="341" t="s">
        <v>487</v>
      </c>
      <c r="K48" s="341" t="s">
        <v>487</v>
      </c>
      <c r="L48" s="341" t="s">
        <v>487</v>
      </c>
      <c r="M48" s="342" t="s">
        <v>487</v>
      </c>
    </row>
    <row r="49" spans="2:13" ht="27.75" customHeight="1" x14ac:dyDescent="0.2">
      <c r="B49" s="1188"/>
      <c r="C49" s="1189"/>
      <c r="D49" s="100"/>
      <c r="E49" s="1192" t="s">
        <v>39</v>
      </c>
      <c r="F49" s="1192"/>
      <c r="G49" s="1192"/>
      <c r="H49" s="1193"/>
      <c r="I49" s="340" t="s">
        <v>487</v>
      </c>
      <c r="J49" s="341" t="s">
        <v>487</v>
      </c>
      <c r="K49" s="341" t="s">
        <v>487</v>
      </c>
      <c r="L49" s="341" t="s">
        <v>487</v>
      </c>
      <c r="M49" s="342" t="s">
        <v>487</v>
      </c>
    </row>
    <row r="50" spans="2:13" ht="27.75" customHeight="1" x14ac:dyDescent="0.2">
      <c r="B50" s="1197" t="s">
        <v>40</v>
      </c>
      <c r="C50" s="1198"/>
      <c r="D50" s="103"/>
      <c r="E50" s="1192" t="s">
        <v>41</v>
      </c>
      <c r="F50" s="1192"/>
      <c r="G50" s="1192"/>
      <c r="H50" s="1193"/>
      <c r="I50" s="340">
        <v>7730</v>
      </c>
      <c r="J50" s="341">
        <v>9422</v>
      </c>
      <c r="K50" s="341">
        <v>10295</v>
      </c>
      <c r="L50" s="341">
        <v>9286</v>
      </c>
      <c r="M50" s="342">
        <v>8586</v>
      </c>
    </row>
    <row r="51" spans="2:13" ht="27.75" customHeight="1" x14ac:dyDescent="0.2">
      <c r="B51" s="1186"/>
      <c r="C51" s="1187"/>
      <c r="D51" s="100"/>
      <c r="E51" s="1192" t="s">
        <v>42</v>
      </c>
      <c r="F51" s="1192"/>
      <c r="G51" s="1192"/>
      <c r="H51" s="1193"/>
      <c r="I51" s="340">
        <v>192</v>
      </c>
      <c r="J51" s="341">
        <v>141</v>
      </c>
      <c r="K51" s="341">
        <v>100</v>
      </c>
      <c r="L51" s="341">
        <v>89</v>
      </c>
      <c r="M51" s="342">
        <v>56</v>
      </c>
    </row>
    <row r="52" spans="2:13" ht="27.75" customHeight="1" x14ac:dyDescent="0.2">
      <c r="B52" s="1188"/>
      <c r="C52" s="1189"/>
      <c r="D52" s="100"/>
      <c r="E52" s="1192" t="s">
        <v>43</v>
      </c>
      <c r="F52" s="1192"/>
      <c r="G52" s="1192"/>
      <c r="H52" s="1193"/>
      <c r="I52" s="340">
        <v>54303</v>
      </c>
      <c r="J52" s="341">
        <v>53130</v>
      </c>
      <c r="K52" s="341">
        <v>51031</v>
      </c>
      <c r="L52" s="341">
        <v>49504</v>
      </c>
      <c r="M52" s="342">
        <v>48797</v>
      </c>
    </row>
    <row r="53" spans="2:13" ht="27.75" customHeight="1" thickBot="1" x14ac:dyDescent="0.25">
      <c r="B53" s="1199" t="s">
        <v>19</v>
      </c>
      <c r="C53" s="1200"/>
      <c r="D53" s="104"/>
      <c r="E53" s="1201" t="s">
        <v>44</v>
      </c>
      <c r="F53" s="1201"/>
      <c r="G53" s="1201"/>
      <c r="H53" s="1202"/>
      <c r="I53" s="343">
        <v>11892</v>
      </c>
      <c r="J53" s="344">
        <v>8890</v>
      </c>
      <c r="K53" s="344">
        <v>6165</v>
      </c>
      <c r="L53" s="344">
        <v>6111</v>
      </c>
      <c r="M53" s="345">
        <v>7896</v>
      </c>
    </row>
    <row r="54" spans="2:13" ht="27.75" customHeight="1" x14ac:dyDescent="0.25">
      <c r="B54" s="105"/>
      <c r="C54" s="106"/>
      <c r="D54" s="106"/>
      <c r="E54" s="107"/>
      <c r="F54" s="107"/>
      <c r="G54" s="107"/>
      <c r="H54" s="107"/>
      <c r="I54" s="108"/>
      <c r="J54" s="108"/>
      <c r="K54" s="108"/>
      <c r="L54" s="108"/>
      <c r="M54" s="108"/>
    </row>
    <row r="55" spans="2:13" ht="13" x14ac:dyDescent="0.2"/>
  </sheetData>
  <sheetProtection algorithmName="SHA-512" hashValue="yc1hzUXp3Rv80ae9isg3iK4hFYLLTG+uUP/ZS5qFqgSrDd80KGkM4ycOf3gVnkI96ttGppeUOAZGRkpubPbtsA==" saltValue="4k6ba5L9LEBhxlqYFvvr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09" t="s">
        <v>45</v>
      </c>
    </row>
    <row r="54" spans="2:8" ht="29.25" customHeight="1" thickBot="1" x14ac:dyDescent="0.35">
      <c r="B54" s="110" t="s">
        <v>1</v>
      </c>
      <c r="C54" s="111"/>
      <c r="D54" s="111"/>
      <c r="E54" s="112" t="s">
        <v>2</v>
      </c>
      <c r="F54" s="113" t="s">
        <v>528</v>
      </c>
      <c r="G54" s="113" t="s">
        <v>529</v>
      </c>
      <c r="H54" s="114" t="s">
        <v>530</v>
      </c>
    </row>
    <row r="55" spans="2:8" ht="52.5" customHeight="1" x14ac:dyDescent="0.2">
      <c r="B55" s="115"/>
      <c r="C55" s="1211" t="s">
        <v>46</v>
      </c>
      <c r="D55" s="1211"/>
      <c r="E55" s="1212"/>
      <c r="F55" s="346">
        <v>3853</v>
      </c>
      <c r="G55" s="346">
        <v>4240</v>
      </c>
      <c r="H55" s="347">
        <v>3669</v>
      </c>
    </row>
    <row r="56" spans="2:8" ht="52.5" customHeight="1" x14ac:dyDescent="0.2">
      <c r="B56" s="116"/>
      <c r="C56" s="1213" t="s">
        <v>47</v>
      </c>
      <c r="D56" s="1213"/>
      <c r="E56" s="1214"/>
      <c r="F56" s="348">
        <v>537</v>
      </c>
      <c r="G56" s="348">
        <v>537</v>
      </c>
      <c r="H56" s="349">
        <v>603</v>
      </c>
    </row>
    <row r="57" spans="2:8" ht="53.25" customHeight="1" x14ac:dyDescent="0.2">
      <c r="B57" s="116"/>
      <c r="C57" s="1215" t="s">
        <v>48</v>
      </c>
      <c r="D57" s="1215"/>
      <c r="E57" s="1216"/>
      <c r="F57" s="350">
        <v>6041</v>
      </c>
      <c r="G57" s="350">
        <v>4391</v>
      </c>
      <c r="H57" s="351">
        <v>4243</v>
      </c>
    </row>
    <row r="58" spans="2:8" ht="45.75" customHeight="1" x14ac:dyDescent="0.2">
      <c r="B58" s="117"/>
      <c r="C58" s="1203" t="s">
        <v>548</v>
      </c>
      <c r="D58" s="1204"/>
      <c r="E58" s="1205"/>
      <c r="F58" s="352">
        <v>2257</v>
      </c>
      <c r="G58" s="352">
        <v>1460</v>
      </c>
      <c r="H58" s="353">
        <v>1449</v>
      </c>
    </row>
    <row r="59" spans="2:8" ht="45.75" customHeight="1" x14ac:dyDescent="0.2">
      <c r="B59" s="117"/>
      <c r="C59" s="1203" t="s">
        <v>549</v>
      </c>
      <c r="D59" s="1204"/>
      <c r="E59" s="1205"/>
      <c r="F59" s="352">
        <v>1561</v>
      </c>
      <c r="G59" s="352">
        <v>1193</v>
      </c>
      <c r="H59" s="353">
        <v>1213</v>
      </c>
    </row>
    <row r="60" spans="2:8" ht="45.75" customHeight="1" x14ac:dyDescent="0.2">
      <c r="B60" s="117"/>
      <c r="C60" s="1203" t="s">
        <v>550</v>
      </c>
      <c r="D60" s="1204"/>
      <c r="E60" s="1205"/>
      <c r="F60" s="352">
        <v>545</v>
      </c>
      <c r="G60" s="352">
        <v>347</v>
      </c>
      <c r="H60" s="353">
        <v>346</v>
      </c>
    </row>
    <row r="61" spans="2:8" ht="45.75" customHeight="1" x14ac:dyDescent="0.2">
      <c r="B61" s="117"/>
      <c r="C61" s="1203" t="s">
        <v>551</v>
      </c>
      <c r="D61" s="1204"/>
      <c r="E61" s="1205"/>
      <c r="F61" s="352">
        <v>344</v>
      </c>
      <c r="G61" s="352">
        <v>323</v>
      </c>
      <c r="H61" s="353">
        <v>335</v>
      </c>
    </row>
    <row r="62" spans="2:8" ht="45.75" customHeight="1" thickBot="1" x14ac:dyDescent="0.25">
      <c r="B62" s="118"/>
      <c r="C62" s="1206" t="s">
        <v>552</v>
      </c>
      <c r="D62" s="1207"/>
      <c r="E62" s="1208"/>
      <c r="F62" s="354">
        <v>332</v>
      </c>
      <c r="G62" s="354">
        <v>263</v>
      </c>
      <c r="H62" s="355">
        <v>197</v>
      </c>
    </row>
    <row r="63" spans="2:8" ht="52.5" customHeight="1" thickBot="1" x14ac:dyDescent="0.25">
      <c r="B63" s="119"/>
      <c r="C63" s="1209" t="s">
        <v>49</v>
      </c>
      <c r="D63" s="1209"/>
      <c r="E63" s="1210"/>
      <c r="F63" s="356">
        <v>10431</v>
      </c>
      <c r="G63" s="356">
        <v>9168</v>
      </c>
      <c r="H63" s="357">
        <v>8515</v>
      </c>
    </row>
    <row r="64" spans="2:8" ht="13" x14ac:dyDescent="0.2"/>
  </sheetData>
  <sheetProtection algorithmName="SHA-512" hashValue="1cp5dxqd2JBRb5Qoe1bdYhLpJ5SnZIC9LSqFqWU0q5d2xos1E1jMDwrnWgx7hEirEG8CEh4qNIybB4OHHBJrbg==" saltValue="BSrypCiWcIhL5jCg3ng/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6" customWidth="1"/>
    <col min="2" max="8" width="13.36328125" style="126" customWidth="1"/>
    <col min="9" max="16384" width="11.08984375" style="126"/>
  </cols>
  <sheetData>
    <row r="1" spans="1:8" x14ac:dyDescent="0.2">
      <c r="A1" s="120"/>
      <c r="B1" s="121"/>
      <c r="C1" s="122"/>
      <c r="D1" s="123"/>
      <c r="E1" s="124"/>
      <c r="F1" s="124"/>
      <c r="G1" s="124"/>
      <c r="H1" s="125"/>
    </row>
    <row r="2" spans="1:8" x14ac:dyDescent="0.2">
      <c r="A2" s="127"/>
      <c r="B2" s="128"/>
      <c r="C2" s="129"/>
      <c r="D2" s="130" t="s">
        <v>50</v>
      </c>
      <c r="E2" s="131"/>
      <c r="F2" s="132" t="s">
        <v>525</v>
      </c>
      <c r="G2" s="133"/>
      <c r="H2" s="134"/>
    </row>
    <row r="3" spans="1:8" x14ac:dyDescent="0.2">
      <c r="A3" s="130" t="s">
        <v>518</v>
      </c>
      <c r="B3" s="135"/>
      <c r="C3" s="136"/>
      <c r="D3" s="137">
        <v>63811</v>
      </c>
      <c r="E3" s="138"/>
      <c r="F3" s="139">
        <v>63812</v>
      </c>
      <c r="G3" s="140"/>
      <c r="H3" s="141"/>
    </row>
    <row r="4" spans="1:8" x14ac:dyDescent="0.2">
      <c r="A4" s="142"/>
      <c r="B4" s="143"/>
      <c r="C4" s="144"/>
      <c r="D4" s="145">
        <v>31851</v>
      </c>
      <c r="E4" s="146"/>
      <c r="F4" s="147">
        <v>33848</v>
      </c>
      <c r="G4" s="148"/>
      <c r="H4" s="149"/>
    </row>
    <row r="5" spans="1:8" x14ac:dyDescent="0.2">
      <c r="A5" s="130" t="s">
        <v>520</v>
      </c>
      <c r="B5" s="135"/>
      <c r="C5" s="136"/>
      <c r="D5" s="137">
        <v>50338</v>
      </c>
      <c r="E5" s="138"/>
      <c r="F5" s="139">
        <v>54225</v>
      </c>
      <c r="G5" s="140"/>
      <c r="H5" s="141"/>
    </row>
    <row r="6" spans="1:8" x14ac:dyDescent="0.2">
      <c r="A6" s="142"/>
      <c r="B6" s="143"/>
      <c r="C6" s="144"/>
      <c r="D6" s="145">
        <v>24674</v>
      </c>
      <c r="E6" s="146"/>
      <c r="F6" s="147">
        <v>27337</v>
      </c>
      <c r="G6" s="148"/>
      <c r="H6" s="149"/>
    </row>
    <row r="7" spans="1:8" x14ac:dyDescent="0.2">
      <c r="A7" s="130" t="s">
        <v>521</v>
      </c>
      <c r="B7" s="135"/>
      <c r="C7" s="136"/>
      <c r="D7" s="137">
        <v>44777</v>
      </c>
      <c r="E7" s="138"/>
      <c r="F7" s="139">
        <v>54016</v>
      </c>
      <c r="G7" s="140"/>
      <c r="H7" s="141"/>
    </row>
    <row r="8" spans="1:8" x14ac:dyDescent="0.2">
      <c r="A8" s="142"/>
      <c r="B8" s="143"/>
      <c r="C8" s="144"/>
      <c r="D8" s="145">
        <v>27080</v>
      </c>
      <c r="E8" s="146"/>
      <c r="F8" s="147">
        <v>28078</v>
      </c>
      <c r="G8" s="148"/>
      <c r="H8" s="149"/>
    </row>
    <row r="9" spans="1:8" x14ac:dyDescent="0.2">
      <c r="A9" s="130" t="s">
        <v>522</v>
      </c>
      <c r="B9" s="135"/>
      <c r="C9" s="136"/>
      <c r="D9" s="137">
        <v>58634</v>
      </c>
      <c r="E9" s="138"/>
      <c r="F9" s="139">
        <v>52786</v>
      </c>
      <c r="G9" s="140"/>
      <c r="H9" s="141"/>
    </row>
    <row r="10" spans="1:8" x14ac:dyDescent="0.2">
      <c r="A10" s="142"/>
      <c r="B10" s="143"/>
      <c r="C10" s="144"/>
      <c r="D10" s="145">
        <v>31874</v>
      </c>
      <c r="E10" s="146"/>
      <c r="F10" s="147">
        <v>28742</v>
      </c>
      <c r="G10" s="148"/>
      <c r="H10" s="149"/>
    </row>
    <row r="11" spans="1:8" x14ac:dyDescent="0.2">
      <c r="A11" s="130" t="s">
        <v>523</v>
      </c>
      <c r="B11" s="135"/>
      <c r="C11" s="136"/>
      <c r="D11" s="137">
        <v>100888</v>
      </c>
      <c r="E11" s="138"/>
      <c r="F11" s="139">
        <v>58465</v>
      </c>
      <c r="G11" s="140"/>
      <c r="H11" s="141"/>
    </row>
    <row r="12" spans="1:8" x14ac:dyDescent="0.2">
      <c r="A12" s="142"/>
      <c r="B12" s="143"/>
      <c r="C12" s="150"/>
      <c r="D12" s="145">
        <v>67354</v>
      </c>
      <c r="E12" s="146"/>
      <c r="F12" s="147">
        <v>34452</v>
      </c>
      <c r="G12" s="148"/>
      <c r="H12" s="149"/>
    </row>
    <row r="13" spans="1:8" x14ac:dyDescent="0.2">
      <c r="A13" s="130"/>
      <c r="B13" s="135"/>
      <c r="C13" s="151"/>
      <c r="D13" s="152">
        <v>63690</v>
      </c>
      <c r="E13" s="153"/>
      <c r="F13" s="154">
        <v>56661</v>
      </c>
      <c r="G13" s="155"/>
      <c r="H13" s="141"/>
    </row>
    <row r="14" spans="1:8" x14ac:dyDescent="0.2">
      <c r="A14" s="142"/>
      <c r="B14" s="143"/>
      <c r="C14" s="144"/>
      <c r="D14" s="145">
        <v>36567</v>
      </c>
      <c r="E14" s="146"/>
      <c r="F14" s="147">
        <v>30491</v>
      </c>
      <c r="G14" s="148"/>
      <c r="H14" s="149"/>
    </row>
    <row r="17" spans="1:11" x14ac:dyDescent="0.2">
      <c r="A17" s="126"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6.37</v>
      </c>
      <c r="C19" s="156">
        <f>ROUND(VALUE(SUBSTITUTE(実質収支比率等に係る経年分析!G$48,"▲","-")),2)</f>
        <v>9.33</v>
      </c>
      <c r="D19" s="156">
        <f>ROUND(VALUE(SUBSTITUTE(実質収支比率等に係る経年分析!H$48,"▲","-")),2)</f>
        <v>9.3800000000000008</v>
      </c>
      <c r="E19" s="156">
        <f>ROUND(VALUE(SUBSTITUTE(実質収支比率等に係る経年分析!I$48,"▲","-")),2)</f>
        <v>7.87</v>
      </c>
      <c r="F19" s="156">
        <f>ROUND(VALUE(SUBSTITUTE(実質収支比率等に係る経年分析!J$48,"▲","-")),2)</f>
        <v>5.89</v>
      </c>
    </row>
    <row r="20" spans="1:11" x14ac:dyDescent="0.2">
      <c r="A20" s="156" t="s">
        <v>53</v>
      </c>
      <c r="B20" s="156">
        <f>ROUND(VALUE(SUBSTITUTE(実質収支比率等に係る経年分析!F$47,"▲","-")),2)</f>
        <v>11.24</v>
      </c>
      <c r="C20" s="156">
        <f>ROUND(VALUE(SUBSTITUTE(実質収支比率等に係る経年分析!G$47,"▲","-")),2)</f>
        <v>13.52</v>
      </c>
      <c r="D20" s="156">
        <f>ROUND(VALUE(SUBSTITUTE(実質収支比率等に係る経年分析!H$47,"▲","-")),2)</f>
        <v>14.92</v>
      </c>
      <c r="E20" s="156">
        <f>ROUND(VALUE(SUBSTITUTE(実質収支比率等に係る経年分析!I$47,"▲","-")),2)</f>
        <v>16.350000000000001</v>
      </c>
      <c r="F20" s="156">
        <f>ROUND(VALUE(SUBSTITUTE(実質収支比率等に係る経年分析!J$47,"▲","-")),2)</f>
        <v>13.91</v>
      </c>
    </row>
    <row r="21" spans="1:11" x14ac:dyDescent="0.2">
      <c r="A21" s="156" t="s">
        <v>54</v>
      </c>
      <c r="B21" s="156">
        <f>IF(ISNUMBER(VALUE(SUBSTITUTE(実質収支比率等に係る経年分析!F$49,"▲","-"))),ROUND(VALUE(SUBSTITUTE(実質収支比率等に係る経年分析!F$49,"▲","-")),2),NA())</f>
        <v>0.63</v>
      </c>
      <c r="C21" s="156">
        <f>IF(ISNUMBER(VALUE(SUBSTITUTE(実質収支比率等に係る経年分析!G$49,"▲","-"))),ROUND(VALUE(SUBSTITUTE(実質収支比率等に係る経年分析!G$49,"▲","-")),2),NA())</f>
        <v>5.86</v>
      </c>
      <c r="D21" s="156">
        <f>IF(ISNUMBER(VALUE(SUBSTITUTE(実質収支比率等に係る経年分析!H$49,"▲","-"))),ROUND(VALUE(SUBSTITUTE(実質収支比率等に係る経年分析!H$49,"▲","-")),2),NA())</f>
        <v>0.83</v>
      </c>
      <c r="E21" s="156">
        <f>IF(ISNUMBER(VALUE(SUBSTITUTE(実質収支比率等に係る経年分析!I$49,"▲","-"))),ROUND(VALUE(SUBSTITUTE(実質収支比率等に係る経年分析!I$49,"▲","-")),2),NA())</f>
        <v>0.03</v>
      </c>
      <c r="F21" s="156">
        <f>IF(ISNUMBER(VALUE(SUBSTITUTE(実質収支比率等に係る経年分析!J$49,"▲","-"))),ROUND(VALUE(SUBSTITUTE(実質収支比率等に係る経年分析!J$49,"▲","-")),2),NA())</f>
        <v>-4.0199999999999996</v>
      </c>
    </row>
    <row r="24" spans="1:11" x14ac:dyDescent="0.2">
      <c r="A24" s="126"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#N/A</v>
      </c>
      <c r="I28" s="157">
        <f>IF(ROUND(VALUE(SUBSTITUTE(連結実質赤字比率に係る赤字・黒字の構成分析!I$42,"▲", "-")), 2) &gt;= 0, ABS(ROUND(VALUE(SUBSTITUTE(連結実質赤字比率に係る赤字・黒字の構成分析!I$42,"▲", "-")), 2)), NA())</f>
        <v>0</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0.18</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0.82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0.51</v>
      </c>
    </row>
    <row r="32" spans="1:11" x14ac:dyDescent="0.2">
      <c r="A32" s="157" t="str">
        <f>IF(連結実質赤字比率に係る赤字・黒字の構成分析!C$38="",NA(),連結実質赤字比率に係る赤字・黒字の構成分析!C$38)</f>
        <v>診療所事業会計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0.56999999999999995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0.57999999999999996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1.36</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2.84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2.66</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0.28999999999999998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9.3699999999999992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18.010000000000002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19.190000000000001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19.95</v>
      </c>
    </row>
    <row r="39" spans="1:16" x14ac:dyDescent="0.2">
      <c r="A39" s="126"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4442</v>
      </c>
      <c r="E42" s="158"/>
      <c r="F42" s="158"/>
      <c r="G42" s="158">
        <f>'実質公債費比率（分子）の構造'!L$52</f>
        <v>4485</v>
      </c>
      <c r="H42" s="158"/>
      <c r="I42" s="158"/>
      <c r="J42" s="158">
        <f>'実質公債費比率（分子）の構造'!M$52</f>
        <v>4552</v>
      </c>
      <c r="K42" s="158"/>
      <c r="L42" s="158"/>
      <c r="M42" s="158">
        <f>'実質公債費比率（分子）の構造'!N$52</f>
        <v>4340</v>
      </c>
      <c r="N42" s="158"/>
      <c r="O42" s="158"/>
      <c r="P42" s="158">
        <f>'実質公債費比率（分子）の構造'!O$52</f>
        <v>4227</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9</v>
      </c>
      <c r="C44" s="158"/>
      <c r="D44" s="158"/>
      <c r="E44" s="158">
        <f>'実質公債費比率（分子）の構造'!L$50</f>
        <v>9</v>
      </c>
      <c r="F44" s="158"/>
      <c r="G44" s="158"/>
      <c r="H44" s="158">
        <f>'実質公債費比率（分子）の構造'!M$50</f>
        <v>7</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472</v>
      </c>
      <c r="C45" s="158"/>
      <c r="D45" s="158"/>
      <c r="E45" s="158">
        <f>'実質公債費比率（分子）の構造'!L$49</f>
        <v>397</v>
      </c>
      <c r="F45" s="158"/>
      <c r="G45" s="158"/>
      <c r="H45" s="158">
        <f>'実質公債費比率（分子）の構造'!M$49</f>
        <v>291</v>
      </c>
      <c r="I45" s="158"/>
      <c r="J45" s="158"/>
      <c r="K45" s="158">
        <f>'実質公債費比率（分子）の構造'!N$49</f>
        <v>281</v>
      </c>
      <c r="L45" s="158"/>
      <c r="M45" s="158"/>
      <c r="N45" s="158">
        <f>'実質公債費比率（分子）の構造'!O$49</f>
        <v>240</v>
      </c>
      <c r="O45" s="158"/>
      <c r="P45" s="158"/>
    </row>
    <row r="46" spans="1:16" x14ac:dyDescent="0.2">
      <c r="A46" s="158" t="s">
        <v>64</v>
      </c>
      <c r="B46" s="158">
        <f>'実質公債費比率（分子）の構造'!K$48</f>
        <v>1344</v>
      </c>
      <c r="C46" s="158"/>
      <c r="D46" s="158"/>
      <c r="E46" s="158">
        <f>'実質公債費比率（分子）の構造'!L$48</f>
        <v>1279</v>
      </c>
      <c r="F46" s="158"/>
      <c r="G46" s="158"/>
      <c r="H46" s="158">
        <f>'実質公債費比率（分子）の構造'!M$48</f>
        <v>1004</v>
      </c>
      <c r="I46" s="158"/>
      <c r="J46" s="158"/>
      <c r="K46" s="158">
        <f>'実質公債費比率（分子）の構造'!N$48</f>
        <v>1004</v>
      </c>
      <c r="L46" s="158"/>
      <c r="M46" s="158"/>
      <c r="N46" s="158">
        <f>'実質公債費比率（分子）の構造'!O$48</f>
        <v>957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4029</v>
      </c>
      <c r="C49" s="158"/>
      <c r="D49" s="158"/>
      <c r="E49" s="158">
        <f>'実質公債費比率（分子）の構造'!L$45</f>
        <v>4247</v>
      </c>
      <c r="F49" s="158"/>
      <c r="G49" s="158"/>
      <c r="H49" s="158">
        <f>'実質公債費比率（分子）の構造'!M$45</f>
        <v>4489</v>
      </c>
      <c r="I49" s="158"/>
      <c r="J49" s="158"/>
      <c r="K49" s="158">
        <f>'実質公債費比率（分子）の構造'!N$45</f>
        <v>4372</v>
      </c>
      <c r="L49" s="158"/>
      <c r="M49" s="158"/>
      <c r="N49" s="158">
        <f>'実質公債費比率（分子）の構造'!O$45</f>
        <v>4286</v>
      </c>
      <c r="O49" s="158"/>
      <c r="P49" s="158"/>
    </row>
    <row r="50" spans="1:16" x14ac:dyDescent="0.2">
      <c r="A50" s="158" t="s">
        <v>67</v>
      </c>
      <c r="B50" s="158" t="e">
        <f>NA()</f>
        <v>#N/A</v>
      </c>
      <c r="C50" s="158">
        <f>IF(ISNUMBER('実質公債費比率（分子）の構造'!K$53),'実質公債費比率（分子）の構造'!K$53,NA())</f>
        <v>1412</v>
      </c>
      <c r="D50" s="158" t="e">
        <f>NA()</f>
        <v>#N/A</v>
      </c>
      <c r="E50" s="158" t="e">
        <f>NA()</f>
        <v>#N/A</v>
      </c>
      <c r="F50" s="158">
        <f>IF(ISNUMBER('実質公債費比率（分子）の構造'!L$53),'実質公債費比率（分子）の構造'!L$53,NA())</f>
        <v>1447</v>
      </c>
      <c r="G50" s="158" t="e">
        <f>NA()</f>
        <v>#N/A</v>
      </c>
      <c r="H50" s="158" t="e">
        <f>NA()</f>
        <v>#N/A</v>
      </c>
      <c r="I50" s="158">
        <f>IF(ISNUMBER('実質公債費比率（分子）の構造'!M$53),'実質公債費比率（分子）の構造'!M$53,NA())</f>
        <v>1239</v>
      </c>
      <c r="J50" s="158" t="e">
        <f>NA()</f>
        <v>#N/A</v>
      </c>
      <c r="K50" s="158" t="e">
        <f>NA()</f>
        <v>#N/A</v>
      </c>
      <c r="L50" s="158">
        <f>IF(ISNUMBER('実質公債費比率（分子）の構造'!N$53),'実質公債費比率（分子）の構造'!N$53,NA())</f>
        <v>1317</v>
      </c>
      <c r="M50" s="158" t="e">
        <f>NA()</f>
        <v>#N/A</v>
      </c>
      <c r="N50" s="158" t="e">
        <f>NA()</f>
        <v>#N/A</v>
      </c>
      <c r="O50" s="158">
        <f>IF(ISNUMBER('実質公債費比率（分子）の構造'!O$53),'実質公債費比率（分子）の構造'!O$53,NA())</f>
        <v>1257</v>
      </c>
      <c r="P50" s="158" t="e">
        <f>NA()</f>
        <v>#N/A</v>
      </c>
    </row>
    <row r="53" spans="1:16" x14ac:dyDescent="0.2">
      <c r="A53" s="126"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54303</v>
      </c>
      <c r="E56" s="157"/>
      <c r="F56" s="157"/>
      <c r="G56" s="157">
        <f>'将来負担比率（分子）の構造'!J$52</f>
        <v>53130</v>
      </c>
      <c r="H56" s="157"/>
      <c r="I56" s="157"/>
      <c r="J56" s="157">
        <f>'将来負担比率（分子）の構造'!K$52</f>
        <v>51031</v>
      </c>
      <c r="K56" s="157"/>
      <c r="L56" s="157"/>
      <c r="M56" s="157">
        <f>'将来負担比率（分子）の構造'!L$52</f>
        <v>49504</v>
      </c>
      <c r="N56" s="157"/>
      <c r="O56" s="157"/>
      <c r="P56" s="157">
        <f>'将来負担比率（分子）の構造'!M$52</f>
        <v>48797</v>
      </c>
    </row>
    <row r="57" spans="1:16" x14ac:dyDescent="0.2">
      <c r="A57" s="157" t="s">
        <v>42</v>
      </c>
      <c r="B57" s="157"/>
      <c r="C57" s="157"/>
      <c r="D57" s="157">
        <f>'将来負担比率（分子）の構造'!I$51</f>
        <v>192</v>
      </c>
      <c r="E57" s="157"/>
      <c r="F57" s="157"/>
      <c r="G57" s="157">
        <f>'将来負担比率（分子）の構造'!J$51</f>
        <v>141</v>
      </c>
      <c r="H57" s="157"/>
      <c r="I57" s="157"/>
      <c r="J57" s="157">
        <f>'将来負担比率（分子）の構造'!K$51</f>
        <v>100</v>
      </c>
      <c r="K57" s="157"/>
      <c r="L57" s="157"/>
      <c r="M57" s="157">
        <f>'将来負担比率（分子）の構造'!L$51</f>
        <v>89</v>
      </c>
      <c r="N57" s="157"/>
      <c r="O57" s="157"/>
      <c r="P57" s="157">
        <f>'将来負担比率（分子）の構造'!M$51</f>
        <v>56</v>
      </c>
    </row>
    <row r="58" spans="1:16" x14ac:dyDescent="0.2">
      <c r="A58" s="157" t="s">
        <v>41</v>
      </c>
      <c r="B58" s="157"/>
      <c r="C58" s="157"/>
      <c r="D58" s="157">
        <f>'将来負担比率（分子）の構造'!I$50</f>
        <v>7730</v>
      </c>
      <c r="E58" s="157"/>
      <c r="F58" s="157"/>
      <c r="G58" s="157">
        <f>'将来負担比率（分子）の構造'!J$50</f>
        <v>9422</v>
      </c>
      <c r="H58" s="157"/>
      <c r="I58" s="157"/>
      <c r="J58" s="157">
        <f>'将来負担比率（分子）の構造'!K$50</f>
        <v>10295</v>
      </c>
      <c r="K58" s="157"/>
      <c r="L58" s="157"/>
      <c r="M58" s="157">
        <f>'将来負担比率（分子）の構造'!L$50</f>
        <v>9286</v>
      </c>
      <c r="N58" s="157"/>
      <c r="O58" s="157"/>
      <c r="P58" s="157">
        <f>'将来負担比率（分子）の構造'!M$50</f>
        <v>8586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6227</v>
      </c>
      <c r="C62" s="157"/>
      <c r="D62" s="157"/>
      <c r="E62" s="157">
        <f>'将来負担比率（分子）の構造'!J$45</f>
        <v>6136</v>
      </c>
      <c r="F62" s="157"/>
      <c r="G62" s="157"/>
      <c r="H62" s="157">
        <f>'将来負担比率（分子）の構造'!K$45</f>
        <v>6062</v>
      </c>
      <c r="I62" s="157"/>
      <c r="J62" s="157"/>
      <c r="K62" s="157">
        <f>'将来負担比率（分子）の構造'!L$45</f>
        <v>6182</v>
      </c>
      <c r="L62" s="157"/>
      <c r="M62" s="157"/>
      <c r="N62" s="157">
        <f>'将来負担比率（分子）の構造'!M$45</f>
        <v>6307</v>
      </c>
      <c r="O62" s="157"/>
      <c r="P62" s="157"/>
    </row>
    <row r="63" spans="1:16" x14ac:dyDescent="0.2">
      <c r="A63" s="157" t="s">
        <v>34</v>
      </c>
      <c r="B63" s="157">
        <f>'将来負担比率（分子）の構造'!I$44</f>
        <v>3680</v>
      </c>
      <c r="C63" s="157"/>
      <c r="D63" s="157"/>
      <c r="E63" s="157">
        <f>'将来負担比率（分子）の構造'!J$44</f>
        <v>3929</v>
      </c>
      <c r="F63" s="157"/>
      <c r="G63" s="157"/>
      <c r="H63" s="157">
        <f>'将来負担比率（分子）の構造'!K$44</f>
        <v>4239</v>
      </c>
      <c r="I63" s="157"/>
      <c r="J63" s="157"/>
      <c r="K63" s="157">
        <f>'将来負担比率（分子）の構造'!L$44</f>
        <v>4637</v>
      </c>
      <c r="L63" s="157"/>
      <c r="M63" s="157"/>
      <c r="N63" s="157">
        <f>'将来負担比率（分子）の構造'!M$44</f>
        <v>4704</v>
      </c>
      <c r="O63" s="157"/>
      <c r="P63" s="157"/>
    </row>
    <row r="64" spans="1:16" x14ac:dyDescent="0.2">
      <c r="A64" s="157" t="s">
        <v>33</v>
      </c>
      <c r="B64" s="157">
        <f>'将来負担比率（分子）の構造'!I$43</f>
        <v>14547</v>
      </c>
      <c r="C64" s="157"/>
      <c r="D64" s="157"/>
      <c r="E64" s="157">
        <f>'将来負担比率（分子）の構造'!J$43</f>
        <v>12908</v>
      </c>
      <c r="F64" s="157"/>
      <c r="G64" s="157"/>
      <c r="H64" s="157">
        <f>'将来負担比率（分子）の構造'!K$43</f>
        <v>10743</v>
      </c>
      <c r="I64" s="157"/>
      <c r="J64" s="157"/>
      <c r="K64" s="157">
        <f>'将来負担比率（分子）の構造'!L$43</f>
        <v>9376</v>
      </c>
      <c r="L64" s="157"/>
      <c r="M64" s="157"/>
      <c r="N64" s="157">
        <f>'将来負担比率（分子）の構造'!M$43</f>
        <v>8602</v>
      </c>
      <c r="O64" s="157"/>
      <c r="P64" s="157"/>
    </row>
    <row r="65" spans="1:16" x14ac:dyDescent="0.2">
      <c r="A65" s="157" t="s">
        <v>32</v>
      </c>
      <c r="B65" s="157">
        <f>'将来負担比率（分子）の構造'!I$42</f>
        <v>16</v>
      </c>
      <c r="C65" s="157"/>
      <c r="D65" s="157"/>
      <c r="E65" s="157">
        <f>'将来負担比率（分子）の構造'!J$42</f>
        <v>7</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49646</v>
      </c>
      <c r="C66" s="157"/>
      <c r="D66" s="157"/>
      <c r="E66" s="157">
        <f>'将来負担比率（分子）の構造'!J$41</f>
        <v>48603</v>
      </c>
      <c r="F66" s="157"/>
      <c r="G66" s="157"/>
      <c r="H66" s="157">
        <f>'将来負担比率（分子）の構造'!K$41</f>
        <v>46546</v>
      </c>
      <c r="I66" s="157"/>
      <c r="J66" s="157"/>
      <c r="K66" s="157">
        <f>'将来負担比率（分子）の構造'!L$41</f>
        <v>44795</v>
      </c>
      <c r="L66" s="157"/>
      <c r="M66" s="157"/>
      <c r="N66" s="157">
        <f>'将来負担比率（分子）の構造'!M$41</f>
        <v>45722</v>
      </c>
      <c r="O66" s="157"/>
      <c r="P66" s="157"/>
    </row>
    <row r="67" spans="1:16" x14ac:dyDescent="0.2">
      <c r="A67" s="157" t="s">
        <v>71</v>
      </c>
      <c r="B67" s="157" t="e">
        <f>NA()</f>
        <v>#N/A</v>
      </c>
      <c r="C67" s="157">
        <f>IF(ISNUMBER('将来負担比率（分子）の構造'!I$53), IF('将来負担比率（分子）の構造'!I$53 &lt; 0, 0, '将来負担比率（分子）の構造'!I$53), NA())</f>
        <v>11892</v>
      </c>
      <c r="D67" s="157" t="e">
        <f>NA()</f>
        <v>#N/A</v>
      </c>
      <c r="E67" s="157" t="e">
        <f>NA()</f>
        <v>#N/A</v>
      </c>
      <c r="F67" s="157">
        <f>IF(ISNUMBER('将来負担比率（分子）の構造'!J$53), IF('将来負担比率（分子）の構造'!J$53 &lt; 0, 0, '将来負担比率（分子）の構造'!J$53), NA())</f>
        <v>8890</v>
      </c>
      <c r="G67" s="157" t="e">
        <f>NA()</f>
        <v>#N/A</v>
      </c>
      <c r="H67" s="157" t="e">
        <f>NA()</f>
        <v>#N/A</v>
      </c>
      <c r="I67" s="157">
        <f>IF(ISNUMBER('将来負担比率（分子）の構造'!K$53), IF('将来負担比率（分子）の構造'!K$53 &lt; 0, 0, '将来負担比率（分子）の構造'!K$53), NA())</f>
        <v>6165</v>
      </c>
      <c r="J67" s="157" t="e">
        <f>NA()</f>
        <v>#N/A</v>
      </c>
      <c r="K67" s="157" t="e">
        <f>NA()</f>
        <v>#N/A</v>
      </c>
      <c r="L67" s="157">
        <f>IF(ISNUMBER('将来負担比率（分子）の構造'!L$53), IF('将来負担比率（分子）の構造'!L$53 &lt; 0, 0, '将来負担比率（分子）の構造'!L$53), NA())</f>
        <v>6111</v>
      </c>
      <c r="M67" s="157" t="e">
        <f>NA()</f>
        <v>#N/A</v>
      </c>
      <c r="N67" s="157" t="e">
        <f>NA()</f>
        <v>#N/A</v>
      </c>
      <c r="O67" s="157">
        <f>IF(ISNUMBER('将来負担比率（分子）の構造'!M$53), IF('将来負担比率（分子）の構造'!M$53 &lt; 0, 0, '将来負担比率（分子）の構造'!M$53), NA())</f>
        <v>7896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3853</v>
      </c>
      <c r="C72" s="161">
        <f>基金残高に係る経年分析!G55</f>
        <v>4240</v>
      </c>
      <c r="D72" s="161">
        <f>基金残高に係る経年分析!H55</f>
        <v>3669</v>
      </c>
    </row>
    <row r="73" spans="1:16" x14ac:dyDescent="0.2">
      <c r="A73" s="160" t="s">
        <v>74</v>
      </c>
      <c r="B73" s="161">
        <f>基金残高に係る経年分析!F56</f>
        <v>537</v>
      </c>
      <c r="C73" s="161">
        <f>基金残高に係る経年分析!G56</f>
        <v>537</v>
      </c>
      <c r="D73" s="161">
        <f>基金残高に係る経年分析!H56</f>
        <v>603</v>
      </c>
    </row>
    <row r="74" spans="1:16" x14ac:dyDescent="0.2">
      <c r="A74" s="160" t="s">
        <v>75</v>
      </c>
      <c r="B74" s="161">
        <f>基金残高に係る経年分析!F57</f>
        <v>6041</v>
      </c>
      <c r="C74" s="161">
        <f>基金残高に係る経年分析!G57</f>
        <v>4391</v>
      </c>
      <c r="D74" s="161">
        <f>基金残高に係る経年分析!H57</f>
        <v>4243</v>
      </c>
    </row>
  </sheetData>
  <sheetProtection algorithmName="SHA-512" hashValue="Wi0JMHt52iTA7/7XSE10tWgESWO0wIEqjZQwt+0Cr7985EU/y7CysGZ7bvWr3lUaTt7ks55XIBEtOjy3yCDQgQ==" saltValue="GZdjWMMM3Gd2lxOymVXG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99" t="s">
        <v>202</v>
      </c>
      <c r="DI1" s="600"/>
      <c r="DJ1" s="600"/>
      <c r="DK1" s="600"/>
      <c r="DL1" s="600"/>
      <c r="DM1" s="600"/>
      <c r="DN1" s="601"/>
      <c r="DO1" s="196"/>
      <c r="DP1" s="599" t="s">
        <v>203</v>
      </c>
      <c r="DQ1" s="600"/>
      <c r="DR1" s="600"/>
      <c r="DS1" s="600"/>
      <c r="DT1" s="600"/>
      <c r="DU1" s="600"/>
      <c r="DV1" s="600"/>
      <c r="DW1" s="600"/>
      <c r="DX1" s="600"/>
      <c r="DY1" s="600"/>
      <c r="DZ1" s="600"/>
      <c r="EA1" s="600"/>
      <c r="EB1" s="600"/>
      <c r="EC1" s="60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02" t="s">
        <v>205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206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2" t="s">
        <v>207</v>
      </c>
      <c r="CE3" s="603"/>
      <c r="CF3" s="603"/>
      <c r="CG3" s="603"/>
      <c r="CH3" s="603"/>
      <c r="CI3" s="603"/>
      <c r="CJ3" s="603"/>
      <c r="CK3" s="603"/>
      <c r="CL3" s="603"/>
      <c r="CM3" s="603"/>
      <c r="CN3" s="603"/>
      <c r="CO3" s="603"/>
      <c r="CP3" s="603"/>
      <c r="CQ3" s="603"/>
      <c r="CR3" s="603"/>
      <c r="CS3" s="603"/>
      <c r="CT3" s="603"/>
      <c r="CU3" s="603"/>
      <c r="CV3" s="603"/>
      <c r="CW3" s="603"/>
      <c r="CX3" s="603"/>
      <c r="CY3" s="603"/>
      <c r="CZ3" s="603"/>
      <c r="DA3" s="603"/>
      <c r="DB3" s="603"/>
      <c r="DC3" s="603"/>
      <c r="DD3" s="603"/>
      <c r="DE3" s="603"/>
      <c r="DF3" s="603"/>
      <c r="DG3" s="603"/>
      <c r="DH3" s="603"/>
      <c r="DI3" s="603"/>
      <c r="DJ3" s="603"/>
      <c r="DK3" s="603"/>
      <c r="DL3" s="603"/>
      <c r="DM3" s="603"/>
      <c r="DN3" s="603"/>
      <c r="DO3" s="603"/>
      <c r="DP3" s="603"/>
      <c r="DQ3" s="603"/>
      <c r="DR3" s="603"/>
      <c r="DS3" s="603"/>
      <c r="DT3" s="603"/>
      <c r="DU3" s="603"/>
      <c r="DV3" s="603"/>
      <c r="DW3" s="603"/>
      <c r="DX3" s="603"/>
      <c r="DY3" s="603"/>
      <c r="DZ3" s="603"/>
      <c r="EA3" s="603"/>
      <c r="EB3" s="603"/>
      <c r="EC3" s="604"/>
    </row>
    <row r="4" spans="2:143" ht="11.25" customHeight="1" x14ac:dyDescent="0.2">
      <c r="B4" s="602" t="s">
        <v>1</v>
      </c>
      <c r="C4" s="603"/>
      <c r="D4" s="603"/>
      <c r="E4" s="603"/>
      <c r="F4" s="603"/>
      <c r="G4" s="603"/>
      <c r="H4" s="603"/>
      <c r="I4" s="603"/>
      <c r="J4" s="603"/>
      <c r="K4" s="603"/>
      <c r="L4" s="603"/>
      <c r="M4" s="603"/>
      <c r="N4" s="603"/>
      <c r="O4" s="603"/>
      <c r="P4" s="603"/>
      <c r="Q4" s="604"/>
      <c r="R4" s="602" t="s">
        <v>208</v>
      </c>
      <c r="S4" s="603"/>
      <c r="T4" s="603"/>
      <c r="U4" s="603"/>
      <c r="V4" s="603"/>
      <c r="W4" s="603"/>
      <c r="X4" s="603"/>
      <c r="Y4" s="604"/>
      <c r="Z4" s="602" t="s">
        <v>209</v>
      </c>
      <c r="AA4" s="603"/>
      <c r="AB4" s="603"/>
      <c r="AC4" s="604"/>
      <c r="AD4" s="602" t="s">
        <v>210</v>
      </c>
      <c r="AE4" s="603"/>
      <c r="AF4" s="603"/>
      <c r="AG4" s="603"/>
      <c r="AH4" s="603"/>
      <c r="AI4" s="603"/>
      <c r="AJ4" s="603"/>
      <c r="AK4" s="604"/>
      <c r="AL4" s="602" t="s">
        <v>209</v>
      </c>
      <c r="AM4" s="603"/>
      <c r="AN4" s="603"/>
      <c r="AO4" s="604"/>
      <c r="AP4" s="605" t="s">
        <v>211</v>
      </c>
      <c r="AQ4" s="605"/>
      <c r="AR4" s="605"/>
      <c r="AS4" s="605"/>
      <c r="AT4" s="605"/>
      <c r="AU4" s="605"/>
      <c r="AV4" s="605"/>
      <c r="AW4" s="605"/>
      <c r="AX4" s="605"/>
      <c r="AY4" s="605"/>
      <c r="AZ4" s="605"/>
      <c r="BA4" s="605"/>
      <c r="BB4" s="605"/>
      <c r="BC4" s="605"/>
      <c r="BD4" s="605"/>
      <c r="BE4" s="605"/>
      <c r="BF4" s="605"/>
      <c r="BG4" s="605" t="s">
        <v>212</v>
      </c>
      <c r="BH4" s="605"/>
      <c r="BI4" s="605"/>
      <c r="BJ4" s="605"/>
      <c r="BK4" s="605"/>
      <c r="BL4" s="605"/>
      <c r="BM4" s="605"/>
      <c r="BN4" s="605"/>
      <c r="BO4" s="605" t="s">
        <v>209</v>
      </c>
      <c r="BP4" s="605"/>
      <c r="BQ4" s="605"/>
      <c r="BR4" s="605"/>
      <c r="BS4" s="605" t="s">
        <v>213</v>
      </c>
      <c r="BT4" s="605"/>
      <c r="BU4" s="605"/>
      <c r="BV4" s="605"/>
      <c r="BW4" s="605"/>
      <c r="BX4" s="605"/>
      <c r="BY4" s="605"/>
      <c r="BZ4" s="605"/>
      <c r="CA4" s="605"/>
      <c r="CB4" s="605"/>
      <c r="CD4" s="602" t="s">
        <v>214</v>
      </c>
      <c r="CE4" s="603"/>
      <c r="CF4" s="603"/>
      <c r="CG4" s="603"/>
      <c r="CH4" s="603"/>
      <c r="CI4" s="603"/>
      <c r="CJ4" s="603"/>
      <c r="CK4" s="603"/>
      <c r="CL4" s="603"/>
      <c r="CM4" s="603"/>
      <c r="CN4" s="603"/>
      <c r="CO4" s="603"/>
      <c r="CP4" s="603"/>
      <c r="CQ4" s="603"/>
      <c r="CR4" s="603"/>
      <c r="CS4" s="603"/>
      <c r="CT4" s="603"/>
      <c r="CU4" s="603"/>
      <c r="CV4" s="603"/>
      <c r="CW4" s="603"/>
      <c r="CX4" s="603"/>
      <c r="CY4" s="603"/>
      <c r="CZ4" s="603"/>
      <c r="DA4" s="603"/>
      <c r="DB4" s="603"/>
      <c r="DC4" s="603"/>
      <c r="DD4" s="603"/>
      <c r="DE4" s="603"/>
      <c r="DF4" s="603"/>
      <c r="DG4" s="603"/>
      <c r="DH4" s="603"/>
      <c r="DI4" s="603"/>
      <c r="DJ4" s="603"/>
      <c r="DK4" s="603"/>
      <c r="DL4" s="603"/>
      <c r="DM4" s="603"/>
      <c r="DN4" s="603"/>
      <c r="DO4" s="603"/>
      <c r="DP4" s="603"/>
      <c r="DQ4" s="603"/>
      <c r="DR4" s="603"/>
      <c r="DS4" s="603"/>
      <c r="DT4" s="603"/>
      <c r="DU4" s="603"/>
      <c r="DV4" s="603"/>
      <c r="DW4" s="603"/>
      <c r="DX4" s="603"/>
      <c r="DY4" s="603"/>
      <c r="DZ4" s="603"/>
      <c r="EA4" s="603"/>
      <c r="EB4" s="603"/>
      <c r="EC4" s="604"/>
    </row>
    <row r="5" spans="2:143" ht="11.25" customHeight="1" x14ac:dyDescent="0.2">
      <c r="B5" s="606" t="s">
        <v>215</v>
      </c>
      <c r="C5" s="607"/>
      <c r="D5" s="607"/>
      <c r="E5" s="607"/>
      <c r="F5" s="607"/>
      <c r="G5" s="607"/>
      <c r="H5" s="607"/>
      <c r="I5" s="607"/>
      <c r="J5" s="607"/>
      <c r="K5" s="607"/>
      <c r="L5" s="607"/>
      <c r="M5" s="607"/>
      <c r="N5" s="607"/>
      <c r="O5" s="607"/>
      <c r="P5" s="607"/>
      <c r="Q5" s="608"/>
      <c r="R5" s="609">
        <v>14923813</v>
      </c>
      <c r="S5" s="610"/>
      <c r="T5" s="610"/>
      <c r="U5" s="610"/>
      <c r="V5" s="610"/>
      <c r="W5" s="610"/>
      <c r="X5" s="610"/>
      <c r="Y5" s="611"/>
      <c r="Z5" s="612">
        <v>29.3</v>
      </c>
      <c r="AA5" s="612"/>
      <c r="AB5" s="612"/>
      <c r="AC5" s="612"/>
      <c r="AD5" s="613">
        <v>14923813</v>
      </c>
      <c r="AE5" s="613"/>
      <c r="AF5" s="613"/>
      <c r="AG5" s="613"/>
      <c r="AH5" s="613"/>
      <c r="AI5" s="613"/>
      <c r="AJ5" s="613"/>
      <c r="AK5" s="613"/>
      <c r="AL5" s="614">
        <v>54.8</v>
      </c>
      <c r="AM5" s="615"/>
      <c r="AN5" s="615"/>
      <c r="AO5" s="616"/>
      <c r="AP5" s="606" t="s">
        <v>216</v>
      </c>
      <c r="AQ5" s="607"/>
      <c r="AR5" s="607"/>
      <c r="AS5" s="607"/>
      <c r="AT5" s="607"/>
      <c r="AU5" s="607"/>
      <c r="AV5" s="607"/>
      <c r="AW5" s="607"/>
      <c r="AX5" s="607"/>
      <c r="AY5" s="607"/>
      <c r="AZ5" s="607"/>
      <c r="BA5" s="607"/>
      <c r="BB5" s="607"/>
      <c r="BC5" s="607"/>
      <c r="BD5" s="607"/>
      <c r="BE5" s="607"/>
      <c r="BF5" s="608"/>
      <c r="BG5" s="620">
        <v>14914365</v>
      </c>
      <c r="BH5" s="621"/>
      <c r="BI5" s="621"/>
      <c r="BJ5" s="621"/>
      <c r="BK5" s="621"/>
      <c r="BL5" s="621"/>
      <c r="BM5" s="621"/>
      <c r="BN5" s="622"/>
      <c r="BO5" s="623">
        <v>99.9</v>
      </c>
      <c r="BP5" s="623"/>
      <c r="BQ5" s="623"/>
      <c r="BR5" s="623"/>
      <c r="BS5" s="624">
        <v>460450</v>
      </c>
      <c r="BT5" s="624"/>
      <c r="BU5" s="624"/>
      <c r="BV5" s="624"/>
      <c r="BW5" s="624"/>
      <c r="BX5" s="624"/>
      <c r="BY5" s="624"/>
      <c r="BZ5" s="624"/>
      <c r="CA5" s="624"/>
      <c r="CB5" s="628"/>
      <c r="CD5" s="602" t="s">
        <v>211</v>
      </c>
      <c r="CE5" s="603"/>
      <c r="CF5" s="603"/>
      <c r="CG5" s="603"/>
      <c r="CH5" s="603"/>
      <c r="CI5" s="603"/>
      <c r="CJ5" s="603"/>
      <c r="CK5" s="603"/>
      <c r="CL5" s="603"/>
      <c r="CM5" s="603"/>
      <c r="CN5" s="603"/>
      <c r="CO5" s="603"/>
      <c r="CP5" s="603"/>
      <c r="CQ5" s="604"/>
      <c r="CR5" s="602" t="s">
        <v>217</v>
      </c>
      <c r="CS5" s="603"/>
      <c r="CT5" s="603"/>
      <c r="CU5" s="603"/>
      <c r="CV5" s="603"/>
      <c r="CW5" s="603"/>
      <c r="CX5" s="603"/>
      <c r="CY5" s="604"/>
      <c r="CZ5" s="602" t="s">
        <v>209</v>
      </c>
      <c r="DA5" s="603"/>
      <c r="DB5" s="603"/>
      <c r="DC5" s="604"/>
      <c r="DD5" s="602" t="s">
        <v>218</v>
      </c>
      <c r="DE5" s="603"/>
      <c r="DF5" s="603"/>
      <c r="DG5" s="603"/>
      <c r="DH5" s="603"/>
      <c r="DI5" s="603"/>
      <c r="DJ5" s="603"/>
      <c r="DK5" s="603"/>
      <c r="DL5" s="603"/>
      <c r="DM5" s="603"/>
      <c r="DN5" s="603"/>
      <c r="DO5" s="603"/>
      <c r="DP5" s="604"/>
      <c r="DQ5" s="602" t="s">
        <v>219</v>
      </c>
      <c r="DR5" s="603"/>
      <c r="DS5" s="603"/>
      <c r="DT5" s="603"/>
      <c r="DU5" s="603"/>
      <c r="DV5" s="603"/>
      <c r="DW5" s="603"/>
      <c r="DX5" s="603"/>
      <c r="DY5" s="603"/>
      <c r="DZ5" s="603"/>
      <c r="EA5" s="603"/>
      <c r="EB5" s="603"/>
      <c r="EC5" s="604"/>
    </row>
    <row r="6" spans="2:143" ht="11.25" customHeight="1" x14ac:dyDescent="0.2">
      <c r="B6" s="617" t="s">
        <v>220</v>
      </c>
      <c r="C6" s="618"/>
      <c r="D6" s="618"/>
      <c r="E6" s="618"/>
      <c r="F6" s="618"/>
      <c r="G6" s="618"/>
      <c r="H6" s="618"/>
      <c r="I6" s="618"/>
      <c r="J6" s="618"/>
      <c r="K6" s="618"/>
      <c r="L6" s="618"/>
      <c r="M6" s="618"/>
      <c r="N6" s="618"/>
      <c r="O6" s="618"/>
      <c r="P6" s="618"/>
      <c r="Q6" s="619"/>
      <c r="R6" s="620">
        <v>448604</v>
      </c>
      <c r="S6" s="621"/>
      <c r="T6" s="621"/>
      <c r="U6" s="621"/>
      <c r="V6" s="621"/>
      <c r="W6" s="621"/>
      <c r="X6" s="621"/>
      <c r="Y6" s="622"/>
      <c r="Z6" s="623">
        <v>0.9</v>
      </c>
      <c r="AA6" s="623"/>
      <c r="AB6" s="623"/>
      <c r="AC6" s="623"/>
      <c r="AD6" s="624">
        <v>448604</v>
      </c>
      <c r="AE6" s="624"/>
      <c r="AF6" s="624"/>
      <c r="AG6" s="624"/>
      <c r="AH6" s="624"/>
      <c r="AI6" s="624"/>
      <c r="AJ6" s="624"/>
      <c r="AK6" s="624"/>
      <c r="AL6" s="625">
        <v>1.6</v>
      </c>
      <c r="AM6" s="626"/>
      <c r="AN6" s="626"/>
      <c r="AO6" s="627"/>
      <c r="AP6" s="617" t="s">
        <v>221</v>
      </c>
      <c r="AQ6" s="618"/>
      <c r="AR6" s="618"/>
      <c r="AS6" s="618"/>
      <c r="AT6" s="618"/>
      <c r="AU6" s="618"/>
      <c r="AV6" s="618"/>
      <c r="AW6" s="618"/>
      <c r="AX6" s="618"/>
      <c r="AY6" s="618"/>
      <c r="AZ6" s="618"/>
      <c r="BA6" s="618"/>
      <c r="BB6" s="618"/>
      <c r="BC6" s="618"/>
      <c r="BD6" s="618"/>
      <c r="BE6" s="618"/>
      <c r="BF6" s="619"/>
      <c r="BG6" s="620">
        <v>14914365</v>
      </c>
      <c r="BH6" s="621"/>
      <c r="BI6" s="621"/>
      <c r="BJ6" s="621"/>
      <c r="BK6" s="621"/>
      <c r="BL6" s="621"/>
      <c r="BM6" s="621"/>
      <c r="BN6" s="622"/>
      <c r="BO6" s="623">
        <v>99.9</v>
      </c>
      <c r="BP6" s="623"/>
      <c r="BQ6" s="623"/>
      <c r="BR6" s="623"/>
      <c r="BS6" s="624">
        <v>460450</v>
      </c>
      <c r="BT6" s="624"/>
      <c r="BU6" s="624"/>
      <c r="BV6" s="624"/>
      <c r="BW6" s="624"/>
      <c r="BX6" s="624"/>
      <c r="BY6" s="624"/>
      <c r="BZ6" s="624"/>
      <c r="CA6" s="624"/>
      <c r="CB6" s="628"/>
      <c r="CD6" s="606" t="s">
        <v>222</v>
      </c>
      <c r="CE6" s="607"/>
      <c r="CF6" s="607"/>
      <c r="CG6" s="607"/>
      <c r="CH6" s="607"/>
      <c r="CI6" s="607"/>
      <c r="CJ6" s="607"/>
      <c r="CK6" s="607"/>
      <c r="CL6" s="607"/>
      <c r="CM6" s="607"/>
      <c r="CN6" s="607"/>
      <c r="CO6" s="607"/>
      <c r="CP6" s="607"/>
      <c r="CQ6" s="608"/>
      <c r="CR6" s="620">
        <v>243796</v>
      </c>
      <c r="CS6" s="621"/>
      <c r="CT6" s="621"/>
      <c r="CU6" s="621"/>
      <c r="CV6" s="621"/>
      <c r="CW6" s="621"/>
      <c r="CX6" s="621"/>
      <c r="CY6" s="622"/>
      <c r="CZ6" s="614">
        <v>0.5</v>
      </c>
      <c r="DA6" s="615"/>
      <c r="DB6" s="615"/>
      <c r="DC6" s="631"/>
      <c r="DD6" s="629" t="s">
        <v>122</v>
      </c>
      <c r="DE6" s="621"/>
      <c r="DF6" s="621"/>
      <c r="DG6" s="621"/>
      <c r="DH6" s="621"/>
      <c r="DI6" s="621"/>
      <c r="DJ6" s="621"/>
      <c r="DK6" s="621"/>
      <c r="DL6" s="621"/>
      <c r="DM6" s="621"/>
      <c r="DN6" s="621"/>
      <c r="DO6" s="621"/>
      <c r="DP6" s="622"/>
      <c r="DQ6" s="629">
        <v>243766</v>
      </c>
      <c r="DR6" s="621"/>
      <c r="DS6" s="621"/>
      <c r="DT6" s="621"/>
      <c r="DU6" s="621"/>
      <c r="DV6" s="621"/>
      <c r="DW6" s="621"/>
      <c r="DX6" s="621"/>
      <c r="DY6" s="621"/>
      <c r="DZ6" s="621"/>
      <c r="EA6" s="621"/>
      <c r="EB6" s="621"/>
      <c r="EC6" s="630"/>
    </row>
    <row r="7" spans="2:143" ht="11.25" customHeight="1" x14ac:dyDescent="0.2">
      <c r="B7" s="617" t="s">
        <v>223</v>
      </c>
      <c r="C7" s="618"/>
      <c r="D7" s="618"/>
      <c r="E7" s="618"/>
      <c r="F7" s="618"/>
      <c r="G7" s="618"/>
      <c r="H7" s="618"/>
      <c r="I7" s="618"/>
      <c r="J7" s="618"/>
      <c r="K7" s="618"/>
      <c r="L7" s="618"/>
      <c r="M7" s="618"/>
      <c r="N7" s="618"/>
      <c r="O7" s="618"/>
      <c r="P7" s="618"/>
      <c r="Q7" s="619"/>
      <c r="R7" s="620">
        <v>6648</v>
      </c>
      <c r="S7" s="621"/>
      <c r="T7" s="621"/>
      <c r="U7" s="621"/>
      <c r="V7" s="621"/>
      <c r="W7" s="621"/>
      <c r="X7" s="621"/>
      <c r="Y7" s="622"/>
      <c r="Z7" s="623">
        <v>0</v>
      </c>
      <c r="AA7" s="623"/>
      <c r="AB7" s="623"/>
      <c r="AC7" s="623"/>
      <c r="AD7" s="624">
        <v>6648</v>
      </c>
      <c r="AE7" s="624"/>
      <c r="AF7" s="624"/>
      <c r="AG7" s="624"/>
      <c r="AH7" s="624"/>
      <c r="AI7" s="624"/>
      <c r="AJ7" s="624"/>
      <c r="AK7" s="624"/>
      <c r="AL7" s="625">
        <v>0</v>
      </c>
      <c r="AM7" s="626"/>
      <c r="AN7" s="626"/>
      <c r="AO7" s="627"/>
      <c r="AP7" s="617" t="s">
        <v>224</v>
      </c>
      <c r="AQ7" s="618"/>
      <c r="AR7" s="618"/>
      <c r="AS7" s="618"/>
      <c r="AT7" s="618"/>
      <c r="AU7" s="618"/>
      <c r="AV7" s="618"/>
      <c r="AW7" s="618"/>
      <c r="AX7" s="618"/>
      <c r="AY7" s="618"/>
      <c r="AZ7" s="618"/>
      <c r="BA7" s="618"/>
      <c r="BB7" s="618"/>
      <c r="BC7" s="618"/>
      <c r="BD7" s="618"/>
      <c r="BE7" s="618"/>
      <c r="BF7" s="619"/>
      <c r="BG7" s="620">
        <v>6393593</v>
      </c>
      <c r="BH7" s="621"/>
      <c r="BI7" s="621"/>
      <c r="BJ7" s="621"/>
      <c r="BK7" s="621"/>
      <c r="BL7" s="621"/>
      <c r="BM7" s="621"/>
      <c r="BN7" s="622"/>
      <c r="BO7" s="623">
        <v>42.8</v>
      </c>
      <c r="BP7" s="623"/>
      <c r="BQ7" s="623"/>
      <c r="BR7" s="623"/>
      <c r="BS7" s="624">
        <v>460450</v>
      </c>
      <c r="BT7" s="624"/>
      <c r="BU7" s="624"/>
      <c r="BV7" s="624"/>
      <c r="BW7" s="624"/>
      <c r="BX7" s="624"/>
      <c r="BY7" s="624"/>
      <c r="BZ7" s="624"/>
      <c r="CA7" s="624"/>
      <c r="CB7" s="628"/>
      <c r="CD7" s="617" t="s">
        <v>225</v>
      </c>
      <c r="CE7" s="618"/>
      <c r="CF7" s="618"/>
      <c r="CG7" s="618"/>
      <c r="CH7" s="618"/>
      <c r="CI7" s="618"/>
      <c r="CJ7" s="618"/>
      <c r="CK7" s="618"/>
      <c r="CL7" s="618"/>
      <c r="CM7" s="618"/>
      <c r="CN7" s="618"/>
      <c r="CO7" s="618"/>
      <c r="CP7" s="618"/>
      <c r="CQ7" s="619"/>
      <c r="CR7" s="620">
        <v>7080788</v>
      </c>
      <c r="CS7" s="621"/>
      <c r="CT7" s="621"/>
      <c r="CU7" s="621"/>
      <c r="CV7" s="621"/>
      <c r="CW7" s="621"/>
      <c r="CX7" s="621"/>
      <c r="CY7" s="622"/>
      <c r="CZ7" s="623">
        <v>14.4</v>
      </c>
      <c r="DA7" s="623"/>
      <c r="DB7" s="623"/>
      <c r="DC7" s="623"/>
      <c r="DD7" s="629">
        <v>719741</v>
      </c>
      <c r="DE7" s="621"/>
      <c r="DF7" s="621"/>
      <c r="DG7" s="621"/>
      <c r="DH7" s="621"/>
      <c r="DI7" s="621"/>
      <c r="DJ7" s="621"/>
      <c r="DK7" s="621"/>
      <c r="DL7" s="621"/>
      <c r="DM7" s="621"/>
      <c r="DN7" s="621"/>
      <c r="DO7" s="621"/>
      <c r="DP7" s="622"/>
      <c r="DQ7" s="629">
        <v>5500527</v>
      </c>
      <c r="DR7" s="621"/>
      <c r="DS7" s="621"/>
      <c r="DT7" s="621"/>
      <c r="DU7" s="621"/>
      <c r="DV7" s="621"/>
      <c r="DW7" s="621"/>
      <c r="DX7" s="621"/>
      <c r="DY7" s="621"/>
      <c r="DZ7" s="621"/>
      <c r="EA7" s="621"/>
      <c r="EB7" s="621"/>
      <c r="EC7" s="630"/>
    </row>
    <row r="8" spans="2:143" ht="11.25" customHeight="1" x14ac:dyDescent="0.2">
      <c r="B8" s="617" t="s">
        <v>226</v>
      </c>
      <c r="C8" s="618"/>
      <c r="D8" s="618"/>
      <c r="E8" s="618"/>
      <c r="F8" s="618"/>
      <c r="G8" s="618"/>
      <c r="H8" s="618"/>
      <c r="I8" s="618"/>
      <c r="J8" s="618"/>
      <c r="K8" s="618"/>
      <c r="L8" s="618"/>
      <c r="M8" s="618"/>
      <c r="N8" s="618"/>
      <c r="O8" s="618"/>
      <c r="P8" s="618"/>
      <c r="Q8" s="619"/>
      <c r="R8" s="620">
        <v>115523</v>
      </c>
      <c r="S8" s="621"/>
      <c r="T8" s="621"/>
      <c r="U8" s="621"/>
      <c r="V8" s="621"/>
      <c r="W8" s="621"/>
      <c r="X8" s="621"/>
      <c r="Y8" s="622"/>
      <c r="Z8" s="623">
        <v>0.2</v>
      </c>
      <c r="AA8" s="623"/>
      <c r="AB8" s="623"/>
      <c r="AC8" s="623"/>
      <c r="AD8" s="624">
        <v>115523</v>
      </c>
      <c r="AE8" s="624"/>
      <c r="AF8" s="624"/>
      <c r="AG8" s="624"/>
      <c r="AH8" s="624"/>
      <c r="AI8" s="624"/>
      <c r="AJ8" s="624"/>
      <c r="AK8" s="624"/>
      <c r="AL8" s="625">
        <v>0.4</v>
      </c>
      <c r="AM8" s="626"/>
      <c r="AN8" s="626"/>
      <c r="AO8" s="627"/>
      <c r="AP8" s="617" t="s">
        <v>227</v>
      </c>
      <c r="AQ8" s="618"/>
      <c r="AR8" s="618"/>
      <c r="AS8" s="618"/>
      <c r="AT8" s="618"/>
      <c r="AU8" s="618"/>
      <c r="AV8" s="618"/>
      <c r="AW8" s="618"/>
      <c r="AX8" s="618"/>
      <c r="AY8" s="618"/>
      <c r="AZ8" s="618"/>
      <c r="BA8" s="618"/>
      <c r="BB8" s="618"/>
      <c r="BC8" s="618"/>
      <c r="BD8" s="618"/>
      <c r="BE8" s="618"/>
      <c r="BF8" s="619"/>
      <c r="BG8" s="620">
        <v>147667</v>
      </c>
      <c r="BH8" s="621"/>
      <c r="BI8" s="621"/>
      <c r="BJ8" s="621"/>
      <c r="BK8" s="621"/>
      <c r="BL8" s="621"/>
      <c r="BM8" s="621"/>
      <c r="BN8" s="622"/>
      <c r="BO8" s="623">
        <v>1</v>
      </c>
      <c r="BP8" s="623"/>
      <c r="BQ8" s="623"/>
      <c r="BR8" s="623"/>
      <c r="BS8" s="624" t="s">
        <v>122</v>
      </c>
      <c r="BT8" s="624"/>
      <c r="BU8" s="624"/>
      <c r="BV8" s="624"/>
      <c r="BW8" s="624"/>
      <c r="BX8" s="624"/>
      <c r="BY8" s="624"/>
      <c r="BZ8" s="624"/>
      <c r="CA8" s="624"/>
      <c r="CB8" s="628"/>
      <c r="CD8" s="617" t="s">
        <v>228</v>
      </c>
      <c r="CE8" s="618"/>
      <c r="CF8" s="618"/>
      <c r="CG8" s="618"/>
      <c r="CH8" s="618"/>
      <c r="CI8" s="618"/>
      <c r="CJ8" s="618"/>
      <c r="CK8" s="618"/>
      <c r="CL8" s="618"/>
      <c r="CM8" s="618"/>
      <c r="CN8" s="618"/>
      <c r="CO8" s="618"/>
      <c r="CP8" s="618"/>
      <c r="CQ8" s="619"/>
      <c r="CR8" s="620">
        <v>17100543</v>
      </c>
      <c r="CS8" s="621"/>
      <c r="CT8" s="621"/>
      <c r="CU8" s="621"/>
      <c r="CV8" s="621"/>
      <c r="CW8" s="621"/>
      <c r="CX8" s="621"/>
      <c r="CY8" s="622"/>
      <c r="CZ8" s="623">
        <v>34.799999999999997</v>
      </c>
      <c r="DA8" s="623"/>
      <c r="DB8" s="623"/>
      <c r="DC8" s="623"/>
      <c r="DD8" s="629">
        <v>718199</v>
      </c>
      <c r="DE8" s="621"/>
      <c r="DF8" s="621"/>
      <c r="DG8" s="621"/>
      <c r="DH8" s="621"/>
      <c r="DI8" s="621"/>
      <c r="DJ8" s="621"/>
      <c r="DK8" s="621"/>
      <c r="DL8" s="621"/>
      <c r="DM8" s="621"/>
      <c r="DN8" s="621"/>
      <c r="DO8" s="621"/>
      <c r="DP8" s="622"/>
      <c r="DQ8" s="629">
        <v>9706407</v>
      </c>
      <c r="DR8" s="621"/>
      <c r="DS8" s="621"/>
      <c r="DT8" s="621"/>
      <c r="DU8" s="621"/>
      <c r="DV8" s="621"/>
      <c r="DW8" s="621"/>
      <c r="DX8" s="621"/>
      <c r="DY8" s="621"/>
      <c r="DZ8" s="621"/>
      <c r="EA8" s="621"/>
      <c r="EB8" s="621"/>
      <c r="EC8" s="630"/>
    </row>
    <row r="9" spans="2:143" ht="11.25" customHeight="1" x14ac:dyDescent="0.2">
      <c r="B9" s="617" t="s">
        <v>229</v>
      </c>
      <c r="C9" s="618"/>
      <c r="D9" s="618"/>
      <c r="E9" s="618"/>
      <c r="F9" s="618"/>
      <c r="G9" s="618"/>
      <c r="H9" s="618"/>
      <c r="I9" s="618"/>
      <c r="J9" s="618"/>
      <c r="K9" s="618"/>
      <c r="L9" s="618"/>
      <c r="M9" s="618"/>
      <c r="N9" s="618"/>
      <c r="O9" s="618"/>
      <c r="P9" s="618"/>
      <c r="Q9" s="619"/>
      <c r="R9" s="620">
        <v>142787</v>
      </c>
      <c r="S9" s="621"/>
      <c r="T9" s="621"/>
      <c r="U9" s="621"/>
      <c r="V9" s="621"/>
      <c r="W9" s="621"/>
      <c r="X9" s="621"/>
      <c r="Y9" s="622"/>
      <c r="Z9" s="623">
        <v>0.3</v>
      </c>
      <c r="AA9" s="623"/>
      <c r="AB9" s="623"/>
      <c r="AC9" s="623"/>
      <c r="AD9" s="624">
        <v>142787</v>
      </c>
      <c r="AE9" s="624"/>
      <c r="AF9" s="624"/>
      <c r="AG9" s="624"/>
      <c r="AH9" s="624"/>
      <c r="AI9" s="624"/>
      <c r="AJ9" s="624"/>
      <c r="AK9" s="624"/>
      <c r="AL9" s="625">
        <v>0.5</v>
      </c>
      <c r="AM9" s="626"/>
      <c r="AN9" s="626"/>
      <c r="AO9" s="627"/>
      <c r="AP9" s="617" t="s">
        <v>230</v>
      </c>
      <c r="AQ9" s="618"/>
      <c r="AR9" s="618"/>
      <c r="AS9" s="618"/>
      <c r="AT9" s="618"/>
      <c r="AU9" s="618"/>
      <c r="AV9" s="618"/>
      <c r="AW9" s="618"/>
      <c r="AX9" s="618"/>
      <c r="AY9" s="618"/>
      <c r="AZ9" s="618"/>
      <c r="BA9" s="618"/>
      <c r="BB9" s="618"/>
      <c r="BC9" s="618"/>
      <c r="BD9" s="618"/>
      <c r="BE9" s="618"/>
      <c r="BF9" s="619"/>
      <c r="BG9" s="620">
        <v>4212876</v>
      </c>
      <c r="BH9" s="621"/>
      <c r="BI9" s="621"/>
      <c r="BJ9" s="621"/>
      <c r="BK9" s="621"/>
      <c r="BL9" s="621"/>
      <c r="BM9" s="621"/>
      <c r="BN9" s="622"/>
      <c r="BO9" s="623">
        <v>28.2</v>
      </c>
      <c r="BP9" s="623"/>
      <c r="BQ9" s="623"/>
      <c r="BR9" s="623"/>
      <c r="BS9" s="624" t="s">
        <v>122</v>
      </c>
      <c r="BT9" s="624"/>
      <c r="BU9" s="624"/>
      <c r="BV9" s="624"/>
      <c r="BW9" s="624"/>
      <c r="BX9" s="624"/>
      <c r="BY9" s="624"/>
      <c r="BZ9" s="624"/>
      <c r="CA9" s="624"/>
      <c r="CB9" s="628"/>
      <c r="CD9" s="617" t="s">
        <v>231</v>
      </c>
      <c r="CE9" s="618"/>
      <c r="CF9" s="618"/>
      <c r="CG9" s="618"/>
      <c r="CH9" s="618"/>
      <c r="CI9" s="618"/>
      <c r="CJ9" s="618"/>
      <c r="CK9" s="618"/>
      <c r="CL9" s="618"/>
      <c r="CM9" s="618"/>
      <c r="CN9" s="618"/>
      <c r="CO9" s="618"/>
      <c r="CP9" s="618"/>
      <c r="CQ9" s="619"/>
      <c r="CR9" s="620">
        <v>4022994</v>
      </c>
      <c r="CS9" s="621"/>
      <c r="CT9" s="621"/>
      <c r="CU9" s="621"/>
      <c r="CV9" s="621"/>
      <c r="CW9" s="621"/>
      <c r="CX9" s="621"/>
      <c r="CY9" s="622"/>
      <c r="CZ9" s="623">
        <v>8.1999999999999993</v>
      </c>
      <c r="DA9" s="623"/>
      <c r="DB9" s="623"/>
      <c r="DC9" s="623"/>
      <c r="DD9" s="629">
        <v>547431</v>
      </c>
      <c r="DE9" s="621"/>
      <c r="DF9" s="621"/>
      <c r="DG9" s="621"/>
      <c r="DH9" s="621"/>
      <c r="DI9" s="621"/>
      <c r="DJ9" s="621"/>
      <c r="DK9" s="621"/>
      <c r="DL9" s="621"/>
      <c r="DM9" s="621"/>
      <c r="DN9" s="621"/>
      <c r="DO9" s="621"/>
      <c r="DP9" s="622"/>
      <c r="DQ9" s="629">
        <v>3170102</v>
      </c>
      <c r="DR9" s="621"/>
      <c r="DS9" s="621"/>
      <c r="DT9" s="621"/>
      <c r="DU9" s="621"/>
      <c r="DV9" s="621"/>
      <c r="DW9" s="621"/>
      <c r="DX9" s="621"/>
      <c r="DY9" s="621"/>
      <c r="DZ9" s="621"/>
      <c r="EA9" s="621"/>
      <c r="EB9" s="621"/>
      <c r="EC9" s="630"/>
    </row>
    <row r="10" spans="2:143" ht="11.25" customHeight="1" x14ac:dyDescent="0.2">
      <c r="B10" s="617" t="s">
        <v>232</v>
      </c>
      <c r="C10" s="618"/>
      <c r="D10" s="618"/>
      <c r="E10" s="618"/>
      <c r="F10" s="618"/>
      <c r="G10" s="618"/>
      <c r="H10" s="618"/>
      <c r="I10" s="618"/>
      <c r="J10" s="618"/>
      <c r="K10" s="618"/>
      <c r="L10" s="618"/>
      <c r="M10" s="618"/>
      <c r="N10" s="618"/>
      <c r="O10" s="618"/>
      <c r="P10" s="618"/>
      <c r="Q10" s="619"/>
      <c r="R10" s="620" t="s">
        <v>122</v>
      </c>
      <c r="S10" s="621"/>
      <c r="T10" s="621"/>
      <c r="U10" s="621"/>
      <c r="V10" s="621"/>
      <c r="W10" s="621"/>
      <c r="X10" s="621"/>
      <c r="Y10" s="622"/>
      <c r="Z10" s="623" t="s">
        <v>122</v>
      </c>
      <c r="AA10" s="623"/>
      <c r="AB10" s="623"/>
      <c r="AC10" s="623"/>
      <c r="AD10" s="624" t="s">
        <v>122</v>
      </c>
      <c r="AE10" s="624"/>
      <c r="AF10" s="624"/>
      <c r="AG10" s="624"/>
      <c r="AH10" s="624"/>
      <c r="AI10" s="624"/>
      <c r="AJ10" s="624"/>
      <c r="AK10" s="624"/>
      <c r="AL10" s="625" t="s">
        <v>122</v>
      </c>
      <c r="AM10" s="626"/>
      <c r="AN10" s="626"/>
      <c r="AO10" s="627"/>
      <c r="AP10" s="617" t="s">
        <v>233</v>
      </c>
      <c r="AQ10" s="618"/>
      <c r="AR10" s="618"/>
      <c r="AS10" s="618"/>
      <c r="AT10" s="618"/>
      <c r="AU10" s="618"/>
      <c r="AV10" s="618"/>
      <c r="AW10" s="618"/>
      <c r="AX10" s="618"/>
      <c r="AY10" s="618"/>
      <c r="AZ10" s="618"/>
      <c r="BA10" s="618"/>
      <c r="BB10" s="618"/>
      <c r="BC10" s="618"/>
      <c r="BD10" s="618"/>
      <c r="BE10" s="618"/>
      <c r="BF10" s="619"/>
      <c r="BG10" s="620">
        <v>300452</v>
      </c>
      <c r="BH10" s="621"/>
      <c r="BI10" s="621"/>
      <c r="BJ10" s="621"/>
      <c r="BK10" s="621"/>
      <c r="BL10" s="621"/>
      <c r="BM10" s="621"/>
      <c r="BN10" s="622"/>
      <c r="BO10" s="623">
        <v>2</v>
      </c>
      <c r="BP10" s="623"/>
      <c r="BQ10" s="623"/>
      <c r="BR10" s="623"/>
      <c r="BS10" s="624" t="s">
        <v>122</v>
      </c>
      <c r="BT10" s="624"/>
      <c r="BU10" s="624"/>
      <c r="BV10" s="624"/>
      <c r="BW10" s="624"/>
      <c r="BX10" s="624"/>
      <c r="BY10" s="624"/>
      <c r="BZ10" s="624"/>
      <c r="CA10" s="624"/>
      <c r="CB10" s="628"/>
      <c r="CD10" s="617" t="s">
        <v>234</v>
      </c>
      <c r="CE10" s="618"/>
      <c r="CF10" s="618"/>
      <c r="CG10" s="618"/>
      <c r="CH10" s="618"/>
      <c r="CI10" s="618"/>
      <c r="CJ10" s="618"/>
      <c r="CK10" s="618"/>
      <c r="CL10" s="618"/>
      <c r="CM10" s="618"/>
      <c r="CN10" s="618"/>
      <c r="CO10" s="618"/>
      <c r="CP10" s="618"/>
      <c r="CQ10" s="619"/>
      <c r="CR10" s="620">
        <v>123991</v>
      </c>
      <c r="CS10" s="621"/>
      <c r="CT10" s="621"/>
      <c r="CU10" s="621"/>
      <c r="CV10" s="621"/>
      <c r="CW10" s="621"/>
      <c r="CX10" s="621"/>
      <c r="CY10" s="622"/>
      <c r="CZ10" s="623">
        <v>0.3</v>
      </c>
      <c r="DA10" s="623"/>
      <c r="DB10" s="623"/>
      <c r="DC10" s="623"/>
      <c r="DD10" s="629">
        <v>41328</v>
      </c>
      <c r="DE10" s="621"/>
      <c r="DF10" s="621"/>
      <c r="DG10" s="621"/>
      <c r="DH10" s="621"/>
      <c r="DI10" s="621"/>
      <c r="DJ10" s="621"/>
      <c r="DK10" s="621"/>
      <c r="DL10" s="621"/>
      <c r="DM10" s="621"/>
      <c r="DN10" s="621"/>
      <c r="DO10" s="621"/>
      <c r="DP10" s="622"/>
      <c r="DQ10" s="629">
        <v>82194</v>
      </c>
      <c r="DR10" s="621"/>
      <c r="DS10" s="621"/>
      <c r="DT10" s="621"/>
      <c r="DU10" s="621"/>
      <c r="DV10" s="621"/>
      <c r="DW10" s="621"/>
      <c r="DX10" s="621"/>
      <c r="DY10" s="621"/>
      <c r="DZ10" s="621"/>
      <c r="EA10" s="621"/>
      <c r="EB10" s="621"/>
      <c r="EC10" s="630"/>
    </row>
    <row r="11" spans="2:143" ht="11.25" customHeight="1" x14ac:dyDescent="0.2">
      <c r="B11" s="617" t="s">
        <v>235</v>
      </c>
      <c r="C11" s="618"/>
      <c r="D11" s="618"/>
      <c r="E11" s="618"/>
      <c r="F11" s="618"/>
      <c r="G11" s="618"/>
      <c r="H11" s="618"/>
      <c r="I11" s="618"/>
      <c r="J11" s="618"/>
      <c r="K11" s="618"/>
      <c r="L11" s="618"/>
      <c r="M11" s="618"/>
      <c r="N11" s="618"/>
      <c r="O11" s="618"/>
      <c r="P11" s="618"/>
      <c r="Q11" s="619"/>
      <c r="R11" s="620">
        <v>2302337</v>
      </c>
      <c r="S11" s="621"/>
      <c r="T11" s="621"/>
      <c r="U11" s="621"/>
      <c r="V11" s="621"/>
      <c r="W11" s="621"/>
      <c r="X11" s="621"/>
      <c r="Y11" s="622"/>
      <c r="Z11" s="625">
        <v>4.5</v>
      </c>
      <c r="AA11" s="626"/>
      <c r="AB11" s="626"/>
      <c r="AC11" s="632"/>
      <c r="AD11" s="629">
        <v>2302337</v>
      </c>
      <c r="AE11" s="621"/>
      <c r="AF11" s="621"/>
      <c r="AG11" s="621"/>
      <c r="AH11" s="621"/>
      <c r="AI11" s="621"/>
      <c r="AJ11" s="621"/>
      <c r="AK11" s="622"/>
      <c r="AL11" s="625">
        <v>8.4</v>
      </c>
      <c r="AM11" s="626"/>
      <c r="AN11" s="626"/>
      <c r="AO11" s="627"/>
      <c r="AP11" s="617" t="s">
        <v>236</v>
      </c>
      <c r="AQ11" s="618"/>
      <c r="AR11" s="618"/>
      <c r="AS11" s="618"/>
      <c r="AT11" s="618"/>
      <c r="AU11" s="618"/>
      <c r="AV11" s="618"/>
      <c r="AW11" s="618"/>
      <c r="AX11" s="618"/>
      <c r="AY11" s="618"/>
      <c r="AZ11" s="618"/>
      <c r="BA11" s="618"/>
      <c r="BB11" s="618"/>
      <c r="BC11" s="618"/>
      <c r="BD11" s="618"/>
      <c r="BE11" s="618"/>
      <c r="BF11" s="619"/>
      <c r="BG11" s="620">
        <v>1732598</v>
      </c>
      <c r="BH11" s="621"/>
      <c r="BI11" s="621"/>
      <c r="BJ11" s="621"/>
      <c r="BK11" s="621"/>
      <c r="BL11" s="621"/>
      <c r="BM11" s="621"/>
      <c r="BN11" s="622"/>
      <c r="BO11" s="623">
        <v>11.6</v>
      </c>
      <c r="BP11" s="623"/>
      <c r="BQ11" s="623"/>
      <c r="BR11" s="623"/>
      <c r="BS11" s="624">
        <v>460450</v>
      </c>
      <c r="BT11" s="624"/>
      <c r="BU11" s="624"/>
      <c r="BV11" s="624"/>
      <c r="BW11" s="624"/>
      <c r="BX11" s="624"/>
      <c r="BY11" s="624"/>
      <c r="BZ11" s="624"/>
      <c r="CA11" s="624"/>
      <c r="CB11" s="628"/>
      <c r="CD11" s="617" t="s">
        <v>237</v>
      </c>
      <c r="CE11" s="618"/>
      <c r="CF11" s="618"/>
      <c r="CG11" s="618"/>
      <c r="CH11" s="618"/>
      <c r="CI11" s="618"/>
      <c r="CJ11" s="618"/>
      <c r="CK11" s="618"/>
      <c r="CL11" s="618"/>
      <c r="CM11" s="618"/>
      <c r="CN11" s="618"/>
      <c r="CO11" s="618"/>
      <c r="CP11" s="618"/>
      <c r="CQ11" s="619"/>
      <c r="CR11" s="620">
        <v>1833436</v>
      </c>
      <c r="CS11" s="621"/>
      <c r="CT11" s="621"/>
      <c r="CU11" s="621"/>
      <c r="CV11" s="621"/>
      <c r="CW11" s="621"/>
      <c r="CX11" s="621"/>
      <c r="CY11" s="622"/>
      <c r="CZ11" s="623">
        <v>3.7</v>
      </c>
      <c r="DA11" s="623"/>
      <c r="DB11" s="623"/>
      <c r="DC11" s="623"/>
      <c r="DD11" s="629">
        <v>616693</v>
      </c>
      <c r="DE11" s="621"/>
      <c r="DF11" s="621"/>
      <c r="DG11" s="621"/>
      <c r="DH11" s="621"/>
      <c r="DI11" s="621"/>
      <c r="DJ11" s="621"/>
      <c r="DK11" s="621"/>
      <c r="DL11" s="621"/>
      <c r="DM11" s="621"/>
      <c r="DN11" s="621"/>
      <c r="DO11" s="621"/>
      <c r="DP11" s="622"/>
      <c r="DQ11" s="629">
        <v>1029572</v>
      </c>
      <c r="DR11" s="621"/>
      <c r="DS11" s="621"/>
      <c r="DT11" s="621"/>
      <c r="DU11" s="621"/>
      <c r="DV11" s="621"/>
      <c r="DW11" s="621"/>
      <c r="DX11" s="621"/>
      <c r="DY11" s="621"/>
      <c r="DZ11" s="621"/>
      <c r="EA11" s="621"/>
      <c r="EB11" s="621"/>
      <c r="EC11" s="630"/>
    </row>
    <row r="12" spans="2:143" ht="11.25" customHeight="1" x14ac:dyDescent="0.2">
      <c r="B12" s="617" t="s">
        <v>238</v>
      </c>
      <c r="C12" s="618"/>
      <c r="D12" s="618"/>
      <c r="E12" s="618"/>
      <c r="F12" s="618"/>
      <c r="G12" s="618"/>
      <c r="H12" s="618"/>
      <c r="I12" s="618"/>
      <c r="J12" s="618"/>
      <c r="K12" s="618"/>
      <c r="L12" s="618"/>
      <c r="M12" s="618"/>
      <c r="N12" s="618"/>
      <c r="O12" s="618"/>
      <c r="P12" s="618"/>
      <c r="Q12" s="619"/>
      <c r="R12" s="620">
        <v>358218</v>
      </c>
      <c r="S12" s="621"/>
      <c r="T12" s="621"/>
      <c r="U12" s="621"/>
      <c r="V12" s="621"/>
      <c r="W12" s="621"/>
      <c r="X12" s="621"/>
      <c r="Y12" s="622"/>
      <c r="Z12" s="623">
        <v>0.7</v>
      </c>
      <c r="AA12" s="623"/>
      <c r="AB12" s="623"/>
      <c r="AC12" s="623"/>
      <c r="AD12" s="624">
        <v>358218</v>
      </c>
      <c r="AE12" s="624"/>
      <c r="AF12" s="624"/>
      <c r="AG12" s="624"/>
      <c r="AH12" s="624"/>
      <c r="AI12" s="624"/>
      <c r="AJ12" s="624"/>
      <c r="AK12" s="624"/>
      <c r="AL12" s="625">
        <v>1.3</v>
      </c>
      <c r="AM12" s="626"/>
      <c r="AN12" s="626"/>
      <c r="AO12" s="627"/>
      <c r="AP12" s="617" t="s">
        <v>239</v>
      </c>
      <c r="AQ12" s="618"/>
      <c r="AR12" s="618"/>
      <c r="AS12" s="618"/>
      <c r="AT12" s="618"/>
      <c r="AU12" s="618"/>
      <c r="AV12" s="618"/>
      <c r="AW12" s="618"/>
      <c r="AX12" s="618"/>
      <c r="AY12" s="618"/>
      <c r="AZ12" s="618"/>
      <c r="BA12" s="618"/>
      <c r="BB12" s="618"/>
      <c r="BC12" s="618"/>
      <c r="BD12" s="618"/>
      <c r="BE12" s="618"/>
      <c r="BF12" s="619"/>
      <c r="BG12" s="620">
        <v>7483171</v>
      </c>
      <c r="BH12" s="621"/>
      <c r="BI12" s="621"/>
      <c r="BJ12" s="621"/>
      <c r="BK12" s="621"/>
      <c r="BL12" s="621"/>
      <c r="BM12" s="621"/>
      <c r="BN12" s="622"/>
      <c r="BO12" s="623">
        <v>50.1</v>
      </c>
      <c r="BP12" s="623"/>
      <c r="BQ12" s="623"/>
      <c r="BR12" s="623"/>
      <c r="BS12" s="624" t="s">
        <v>122</v>
      </c>
      <c r="BT12" s="624"/>
      <c r="BU12" s="624"/>
      <c r="BV12" s="624"/>
      <c r="BW12" s="624"/>
      <c r="BX12" s="624"/>
      <c r="BY12" s="624"/>
      <c r="BZ12" s="624"/>
      <c r="CA12" s="624"/>
      <c r="CB12" s="628"/>
      <c r="CD12" s="617" t="s">
        <v>240</v>
      </c>
      <c r="CE12" s="618"/>
      <c r="CF12" s="618"/>
      <c r="CG12" s="618"/>
      <c r="CH12" s="618"/>
      <c r="CI12" s="618"/>
      <c r="CJ12" s="618"/>
      <c r="CK12" s="618"/>
      <c r="CL12" s="618"/>
      <c r="CM12" s="618"/>
      <c r="CN12" s="618"/>
      <c r="CO12" s="618"/>
      <c r="CP12" s="618"/>
      <c r="CQ12" s="619"/>
      <c r="CR12" s="620">
        <v>2074300</v>
      </c>
      <c r="CS12" s="621"/>
      <c r="CT12" s="621"/>
      <c r="CU12" s="621"/>
      <c r="CV12" s="621"/>
      <c r="CW12" s="621"/>
      <c r="CX12" s="621"/>
      <c r="CY12" s="622"/>
      <c r="CZ12" s="623">
        <v>4.2</v>
      </c>
      <c r="DA12" s="623"/>
      <c r="DB12" s="623"/>
      <c r="DC12" s="623"/>
      <c r="DD12" s="629">
        <v>1311629</v>
      </c>
      <c r="DE12" s="621"/>
      <c r="DF12" s="621"/>
      <c r="DG12" s="621"/>
      <c r="DH12" s="621"/>
      <c r="DI12" s="621"/>
      <c r="DJ12" s="621"/>
      <c r="DK12" s="621"/>
      <c r="DL12" s="621"/>
      <c r="DM12" s="621"/>
      <c r="DN12" s="621"/>
      <c r="DO12" s="621"/>
      <c r="DP12" s="622"/>
      <c r="DQ12" s="629">
        <v>805467</v>
      </c>
      <c r="DR12" s="621"/>
      <c r="DS12" s="621"/>
      <c r="DT12" s="621"/>
      <c r="DU12" s="621"/>
      <c r="DV12" s="621"/>
      <c r="DW12" s="621"/>
      <c r="DX12" s="621"/>
      <c r="DY12" s="621"/>
      <c r="DZ12" s="621"/>
      <c r="EA12" s="621"/>
      <c r="EB12" s="621"/>
      <c r="EC12" s="630"/>
    </row>
    <row r="13" spans="2:143" ht="11.25" customHeight="1" x14ac:dyDescent="0.2">
      <c r="B13" s="617" t="s">
        <v>241</v>
      </c>
      <c r="C13" s="618"/>
      <c r="D13" s="618"/>
      <c r="E13" s="618"/>
      <c r="F13" s="618"/>
      <c r="G13" s="618"/>
      <c r="H13" s="618"/>
      <c r="I13" s="618"/>
      <c r="J13" s="618"/>
      <c r="K13" s="618"/>
      <c r="L13" s="618"/>
      <c r="M13" s="618"/>
      <c r="N13" s="618"/>
      <c r="O13" s="618"/>
      <c r="P13" s="618"/>
      <c r="Q13" s="619"/>
      <c r="R13" s="620" t="s">
        <v>122</v>
      </c>
      <c r="S13" s="621"/>
      <c r="T13" s="621"/>
      <c r="U13" s="621"/>
      <c r="V13" s="621"/>
      <c r="W13" s="621"/>
      <c r="X13" s="621"/>
      <c r="Y13" s="622"/>
      <c r="Z13" s="623" t="s">
        <v>122</v>
      </c>
      <c r="AA13" s="623"/>
      <c r="AB13" s="623"/>
      <c r="AC13" s="623"/>
      <c r="AD13" s="624" t="s">
        <v>122</v>
      </c>
      <c r="AE13" s="624"/>
      <c r="AF13" s="624"/>
      <c r="AG13" s="624"/>
      <c r="AH13" s="624"/>
      <c r="AI13" s="624"/>
      <c r="AJ13" s="624"/>
      <c r="AK13" s="624"/>
      <c r="AL13" s="625" t="s">
        <v>122</v>
      </c>
      <c r="AM13" s="626"/>
      <c r="AN13" s="626"/>
      <c r="AO13" s="627"/>
      <c r="AP13" s="617" t="s">
        <v>242</v>
      </c>
      <c r="AQ13" s="618"/>
      <c r="AR13" s="618"/>
      <c r="AS13" s="618"/>
      <c r="AT13" s="618"/>
      <c r="AU13" s="618"/>
      <c r="AV13" s="618"/>
      <c r="AW13" s="618"/>
      <c r="AX13" s="618"/>
      <c r="AY13" s="618"/>
      <c r="AZ13" s="618"/>
      <c r="BA13" s="618"/>
      <c r="BB13" s="618"/>
      <c r="BC13" s="618"/>
      <c r="BD13" s="618"/>
      <c r="BE13" s="618"/>
      <c r="BF13" s="619"/>
      <c r="BG13" s="620">
        <v>7475649</v>
      </c>
      <c r="BH13" s="621"/>
      <c r="BI13" s="621"/>
      <c r="BJ13" s="621"/>
      <c r="BK13" s="621"/>
      <c r="BL13" s="621"/>
      <c r="BM13" s="621"/>
      <c r="BN13" s="622"/>
      <c r="BO13" s="623">
        <v>50.1</v>
      </c>
      <c r="BP13" s="623"/>
      <c r="BQ13" s="623"/>
      <c r="BR13" s="623"/>
      <c r="BS13" s="624" t="s">
        <v>122</v>
      </c>
      <c r="BT13" s="624"/>
      <c r="BU13" s="624"/>
      <c r="BV13" s="624"/>
      <c r="BW13" s="624"/>
      <c r="BX13" s="624"/>
      <c r="BY13" s="624"/>
      <c r="BZ13" s="624"/>
      <c r="CA13" s="624"/>
      <c r="CB13" s="628"/>
      <c r="CD13" s="617" t="s">
        <v>243</v>
      </c>
      <c r="CE13" s="618"/>
      <c r="CF13" s="618"/>
      <c r="CG13" s="618"/>
      <c r="CH13" s="618"/>
      <c r="CI13" s="618"/>
      <c r="CJ13" s="618"/>
      <c r="CK13" s="618"/>
      <c r="CL13" s="618"/>
      <c r="CM13" s="618"/>
      <c r="CN13" s="618"/>
      <c r="CO13" s="618"/>
      <c r="CP13" s="618"/>
      <c r="CQ13" s="619"/>
      <c r="CR13" s="620">
        <v>3902745</v>
      </c>
      <c r="CS13" s="621"/>
      <c r="CT13" s="621"/>
      <c r="CU13" s="621"/>
      <c r="CV13" s="621"/>
      <c r="CW13" s="621"/>
      <c r="CX13" s="621"/>
      <c r="CY13" s="622"/>
      <c r="CZ13" s="623">
        <v>7.9</v>
      </c>
      <c r="DA13" s="623"/>
      <c r="DB13" s="623"/>
      <c r="DC13" s="623"/>
      <c r="DD13" s="629">
        <v>1929113</v>
      </c>
      <c r="DE13" s="621"/>
      <c r="DF13" s="621"/>
      <c r="DG13" s="621"/>
      <c r="DH13" s="621"/>
      <c r="DI13" s="621"/>
      <c r="DJ13" s="621"/>
      <c r="DK13" s="621"/>
      <c r="DL13" s="621"/>
      <c r="DM13" s="621"/>
      <c r="DN13" s="621"/>
      <c r="DO13" s="621"/>
      <c r="DP13" s="622"/>
      <c r="DQ13" s="629">
        <v>2382197</v>
      </c>
      <c r="DR13" s="621"/>
      <c r="DS13" s="621"/>
      <c r="DT13" s="621"/>
      <c r="DU13" s="621"/>
      <c r="DV13" s="621"/>
      <c r="DW13" s="621"/>
      <c r="DX13" s="621"/>
      <c r="DY13" s="621"/>
      <c r="DZ13" s="621"/>
      <c r="EA13" s="621"/>
      <c r="EB13" s="621"/>
      <c r="EC13" s="630"/>
    </row>
    <row r="14" spans="2:143" ht="11.25" customHeight="1" x14ac:dyDescent="0.2">
      <c r="B14" s="617" t="s">
        <v>244</v>
      </c>
      <c r="C14" s="618"/>
      <c r="D14" s="618"/>
      <c r="E14" s="618"/>
      <c r="F14" s="618"/>
      <c r="G14" s="618"/>
      <c r="H14" s="618"/>
      <c r="I14" s="618"/>
      <c r="J14" s="618"/>
      <c r="K14" s="618"/>
      <c r="L14" s="618"/>
      <c r="M14" s="618"/>
      <c r="N14" s="618"/>
      <c r="O14" s="618"/>
      <c r="P14" s="618"/>
      <c r="Q14" s="619"/>
      <c r="R14" s="620" t="s">
        <v>122</v>
      </c>
      <c r="S14" s="621"/>
      <c r="T14" s="621"/>
      <c r="U14" s="621"/>
      <c r="V14" s="621"/>
      <c r="W14" s="621"/>
      <c r="X14" s="621"/>
      <c r="Y14" s="622"/>
      <c r="Z14" s="623" t="s">
        <v>122</v>
      </c>
      <c r="AA14" s="623"/>
      <c r="AB14" s="623"/>
      <c r="AC14" s="623"/>
      <c r="AD14" s="624" t="s">
        <v>122</v>
      </c>
      <c r="AE14" s="624"/>
      <c r="AF14" s="624"/>
      <c r="AG14" s="624"/>
      <c r="AH14" s="624"/>
      <c r="AI14" s="624"/>
      <c r="AJ14" s="624"/>
      <c r="AK14" s="624"/>
      <c r="AL14" s="625" t="s">
        <v>122</v>
      </c>
      <c r="AM14" s="626"/>
      <c r="AN14" s="626"/>
      <c r="AO14" s="627"/>
      <c r="AP14" s="617" t="s">
        <v>245</v>
      </c>
      <c r="AQ14" s="618"/>
      <c r="AR14" s="618"/>
      <c r="AS14" s="618"/>
      <c r="AT14" s="618"/>
      <c r="AU14" s="618"/>
      <c r="AV14" s="618"/>
      <c r="AW14" s="618"/>
      <c r="AX14" s="618"/>
      <c r="AY14" s="618"/>
      <c r="AZ14" s="618"/>
      <c r="BA14" s="618"/>
      <c r="BB14" s="618"/>
      <c r="BC14" s="618"/>
      <c r="BD14" s="618"/>
      <c r="BE14" s="618"/>
      <c r="BF14" s="619"/>
      <c r="BG14" s="620">
        <v>383030</v>
      </c>
      <c r="BH14" s="621"/>
      <c r="BI14" s="621"/>
      <c r="BJ14" s="621"/>
      <c r="BK14" s="621"/>
      <c r="BL14" s="621"/>
      <c r="BM14" s="621"/>
      <c r="BN14" s="622"/>
      <c r="BO14" s="623">
        <v>2.6</v>
      </c>
      <c r="BP14" s="623"/>
      <c r="BQ14" s="623"/>
      <c r="BR14" s="623"/>
      <c r="BS14" s="624" t="s">
        <v>122</v>
      </c>
      <c r="BT14" s="624"/>
      <c r="BU14" s="624"/>
      <c r="BV14" s="624"/>
      <c r="BW14" s="624"/>
      <c r="BX14" s="624"/>
      <c r="BY14" s="624"/>
      <c r="BZ14" s="624"/>
      <c r="CA14" s="624"/>
      <c r="CB14" s="628"/>
      <c r="CD14" s="617" t="s">
        <v>246</v>
      </c>
      <c r="CE14" s="618"/>
      <c r="CF14" s="618"/>
      <c r="CG14" s="618"/>
      <c r="CH14" s="618"/>
      <c r="CI14" s="618"/>
      <c r="CJ14" s="618"/>
      <c r="CK14" s="618"/>
      <c r="CL14" s="618"/>
      <c r="CM14" s="618"/>
      <c r="CN14" s="618"/>
      <c r="CO14" s="618"/>
      <c r="CP14" s="618"/>
      <c r="CQ14" s="619"/>
      <c r="CR14" s="620">
        <v>1642212</v>
      </c>
      <c r="CS14" s="621"/>
      <c r="CT14" s="621"/>
      <c r="CU14" s="621"/>
      <c r="CV14" s="621"/>
      <c r="CW14" s="621"/>
      <c r="CX14" s="621"/>
      <c r="CY14" s="622"/>
      <c r="CZ14" s="623">
        <v>3.3</v>
      </c>
      <c r="DA14" s="623"/>
      <c r="DB14" s="623"/>
      <c r="DC14" s="623"/>
      <c r="DD14" s="629">
        <v>88300</v>
      </c>
      <c r="DE14" s="621"/>
      <c r="DF14" s="621"/>
      <c r="DG14" s="621"/>
      <c r="DH14" s="621"/>
      <c r="DI14" s="621"/>
      <c r="DJ14" s="621"/>
      <c r="DK14" s="621"/>
      <c r="DL14" s="621"/>
      <c r="DM14" s="621"/>
      <c r="DN14" s="621"/>
      <c r="DO14" s="621"/>
      <c r="DP14" s="622"/>
      <c r="DQ14" s="629">
        <v>1568879</v>
      </c>
      <c r="DR14" s="621"/>
      <c r="DS14" s="621"/>
      <c r="DT14" s="621"/>
      <c r="DU14" s="621"/>
      <c r="DV14" s="621"/>
      <c r="DW14" s="621"/>
      <c r="DX14" s="621"/>
      <c r="DY14" s="621"/>
      <c r="DZ14" s="621"/>
      <c r="EA14" s="621"/>
      <c r="EB14" s="621"/>
      <c r="EC14" s="630"/>
    </row>
    <row r="15" spans="2:143" ht="11.25" customHeight="1" x14ac:dyDescent="0.2">
      <c r="B15" s="617" t="s">
        <v>247</v>
      </c>
      <c r="C15" s="618"/>
      <c r="D15" s="618"/>
      <c r="E15" s="618"/>
      <c r="F15" s="618"/>
      <c r="G15" s="618"/>
      <c r="H15" s="618"/>
      <c r="I15" s="618"/>
      <c r="J15" s="618"/>
      <c r="K15" s="618"/>
      <c r="L15" s="618"/>
      <c r="M15" s="618"/>
      <c r="N15" s="618"/>
      <c r="O15" s="618"/>
      <c r="P15" s="618"/>
      <c r="Q15" s="619"/>
      <c r="R15" s="620">
        <v>73338</v>
      </c>
      <c r="S15" s="621"/>
      <c r="T15" s="621"/>
      <c r="U15" s="621"/>
      <c r="V15" s="621"/>
      <c r="W15" s="621"/>
      <c r="X15" s="621"/>
      <c r="Y15" s="622"/>
      <c r="Z15" s="623">
        <v>0.1</v>
      </c>
      <c r="AA15" s="623"/>
      <c r="AB15" s="623"/>
      <c r="AC15" s="623"/>
      <c r="AD15" s="624">
        <v>73338</v>
      </c>
      <c r="AE15" s="624"/>
      <c r="AF15" s="624"/>
      <c r="AG15" s="624"/>
      <c r="AH15" s="624"/>
      <c r="AI15" s="624"/>
      <c r="AJ15" s="624"/>
      <c r="AK15" s="624"/>
      <c r="AL15" s="625">
        <v>0.3</v>
      </c>
      <c r="AM15" s="626"/>
      <c r="AN15" s="626"/>
      <c r="AO15" s="627"/>
      <c r="AP15" s="617" t="s">
        <v>248</v>
      </c>
      <c r="AQ15" s="618"/>
      <c r="AR15" s="618"/>
      <c r="AS15" s="618"/>
      <c r="AT15" s="618"/>
      <c r="AU15" s="618"/>
      <c r="AV15" s="618"/>
      <c r="AW15" s="618"/>
      <c r="AX15" s="618"/>
      <c r="AY15" s="618"/>
      <c r="AZ15" s="618"/>
      <c r="BA15" s="618"/>
      <c r="BB15" s="618"/>
      <c r="BC15" s="618"/>
      <c r="BD15" s="618"/>
      <c r="BE15" s="618"/>
      <c r="BF15" s="619"/>
      <c r="BG15" s="620">
        <v>654167</v>
      </c>
      <c r="BH15" s="621"/>
      <c r="BI15" s="621"/>
      <c r="BJ15" s="621"/>
      <c r="BK15" s="621"/>
      <c r="BL15" s="621"/>
      <c r="BM15" s="621"/>
      <c r="BN15" s="622"/>
      <c r="BO15" s="623">
        <v>4.4000000000000004</v>
      </c>
      <c r="BP15" s="623"/>
      <c r="BQ15" s="623"/>
      <c r="BR15" s="623"/>
      <c r="BS15" s="624" t="s">
        <v>122</v>
      </c>
      <c r="BT15" s="624"/>
      <c r="BU15" s="624"/>
      <c r="BV15" s="624"/>
      <c r="BW15" s="624"/>
      <c r="BX15" s="624"/>
      <c r="BY15" s="624"/>
      <c r="BZ15" s="624"/>
      <c r="CA15" s="624"/>
      <c r="CB15" s="628"/>
      <c r="CD15" s="617" t="s">
        <v>249</v>
      </c>
      <c r="CE15" s="618"/>
      <c r="CF15" s="618"/>
      <c r="CG15" s="618"/>
      <c r="CH15" s="618"/>
      <c r="CI15" s="618"/>
      <c r="CJ15" s="618"/>
      <c r="CK15" s="618"/>
      <c r="CL15" s="618"/>
      <c r="CM15" s="618"/>
      <c r="CN15" s="618"/>
      <c r="CO15" s="618"/>
      <c r="CP15" s="618"/>
      <c r="CQ15" s="619"/>
      <c r="CR15" s="620">
        <v>6838387</v>
      </c>
      <c r="CS15" s="621"/>
      <c r="CT15" s="621"/>
      <c r="CU15" s="621"/>
      <c r="CV15" s="621"/>
      <c r="CW15" s="621"/>
      <c r="CX15" s="621"/>
      <c r="CY15" s="622"/>
      <c r="CZ15" s="623">
        <v>13.9</v>
      </c>
      <c r="DA15" s="623"/>
      <c r="DB15" s="623"/>
      <c r="DC15" s="623"/>
      <c r="DD15" s="629">
        <v>2878357</v>
      </c>
      <c r="DE15" s="621"/>
      <c r="DF15" s="621"/>
      <c r="DG15" s="621"/>
      <c r="DH15" s="621"/>
      <c r="DI15" s="621"/>
      <c r="DJ15" s="621"/>
      <c r="DK15" s="621"/>
      <c r="DL15" s="621"/>
      <c r="DM15" s="621"/>
      <c r="DN15" s="621"/>
      <c r="DO15" s="621"/>
      <c r="DP15" s="622"/>
      <c r="DQ15" s="629">
        <v>3487760</v>
      </c>
      <c r="DR15" s="621"/>
      <c r="DS15" s="621"/>
      <c r="DT15" s="621"/>
      <c r="DU15" s="621"/>
      <c r="DV15" s="621"/>
      <c r="DW15" s="621"/>
      <c r="DX15" s="621"/>
      <c r="DY15" s="621"/>
      <c r="DZ15" s="621"/>
      <c r="EA15" s="621"/>
      <c r="EB15" s="621"/>
      <c r="EC15" s="630"/>
    </row>
    <row r="16" spans="2:143" ht="11.25" customHeight="1" x14ac:dyDescent="0.2">
      <c r="B16" s="617" t="s">
        <v>250</v>
      </c>
      <c r="C16" s="618"/>
      <c r="D16" s="618"/>
      <c r="E16" s="618"/>
      <c r="F16" s="618"/>
      <c r="G16" s="618"/>
      <c r="H16" s="618"/>
      <c r="I16" s="618"/>
      <c r="J16" s="618"/>
      <c r="K16" s="618"/>
      <c r="L16" s="618"/>
      <c r="M16" s="618"/>
      <c r="N16" s="618"/>
      <c r="O16" s="618"/>
      <c r="P16" s="618"/>
      <c r="Q16" s="619"/>
      <c r="R16" s="620">
        <v>319329</v>
      </c>
      <c r="S16" s="621"/>
      <c r="T16" s="621"/>
      <c r="U16" s="621"/>
      <c r="V16" s="621"/>
      <c r="W16" s="621"/>
      <c r="X16" s="621"/>
      <c r="Y16" s="622"/>
      <c r="Z16" s="623">
        <v>0.6</v>
      </c>
      <c r="AA16" s="623"/>
      <c r="AB16" s="623"/>
      <c r="AC16" s="623"/>
      <c r="AD16" s="624">
        <v>319329</v>
      </c>
      <c r="AE16" s="624"/>
      <c r="AF16" s="624"/>
      <c r="AG16" s="624"/>
      <c r="AH16" s="624"/>
      <c r="AI16" s="624"/>
      <c r="AJ16" s="624"/>
      <c r="AK16" s="624"/>
      <c r="AL16" s="625">
        <v>1.2</v>
      </c>
      <c r="AM16" s="626"/>
      <c r="AN16" s="626"/>
      <c r="AO16" s="627"/>
      <c r="AP16" s="617" t="s">
        <v>251</v>
      </c>
      <c r="AQ16" s="618"/>
      <c r="AR16" s="618"/>
      <c r="AS16" s="618"/>
      <c r="AT16" s="618"/>
      <c r="AU16" s="618"/>
      <c r="AV16" s="618"/>
      <c r="AW16" s="618"/>
      <c r="AX16" s="618"/>
      <c r="AY16" s="618"/>
      <c r="AZ16" s="618"/>
      <c r="BA16" s="618"/>
      <c r="BB16" s="618"/>
      <c r="BC16" s="618"/>
      <c r="BD16" s="618"/>
      <c r="BE16" s="618"/>
      <c r="BF16" s="619"/>
      <c r="BG16" s="620">
        <v>404</v>
      </c>
      <c r="BH16" s="621"/>
      <c r="BI16" s="621"/>
      <c r="BJ16" s="621"/>
      <c r="BK16" s="621"/>
      <c r="BL16" s="621"/>
      <c r="BM16" s="621"/>
      <c r="BN16" s="622"/>
      <c r="BO16" s="623">
        <v>0</v>
      </c>
      <c r="BP16" s="623"/>
      <c r="BQ16" s="623"/>
      <c r="BR16" s="623"/>
      <c r="BS16" s="624" t="s">
        <v>122</v>
      </c>
      <c r="BT16" s="624"/>
      <c r="BU16" s="624"/>
      <c r="BV16" s="624"/>
      <c r="BW16" s="624"/>
      <c r="BX16" s="624"/>
      <c r="BY16" s="624"/>
      <c r="BZ16" s="624"/>
      <c r="CA16" s="624"/>
      <c r="CB16" s="628"/>
      <c r="CD16" s="617" t="s">
        <v>252</v>
      </c>
      <c r="CE16" s="618"/>
      <c r="CF16" s="618"/>
      <c r="CG16" s="618"/>
      <c r="CH16" s="618"/>
      <c r="CI16" s="618"/>
      <c r="CJ16" s="618"/>
      <c r="CK16" s="618"/>
      <c r="CL16" s="618"/>
      <c r="CM16" s="618"/>
      <c r="CN16" s="618"/>
      <c r="CO16" s="618"/>
      <c r="CP16" s="618"/>
      <c r="CQ16" s="619"/>
      <c r="CR16" s="620">
        <v>10922</v>
      </c>
      <c r="CS16" s="621"/>
      <c r="CT16" s="621"/>
      <c r="CU16" s="621"/>
      <c r="CV16" s="621"/>
      <c r="CW16" s="621"/>
      <c r="CX16" s="621"/>
      <c r="CY16" s="622"/>
      <c r="CZ16" s="623">
        <v>0</v>
      </c>
      <c r="DA16" s="623"/>
      <c r="DB16" s="623"/>
      <c r="DC16" s="623"/>
      <c r="DD16" s="629" t="s">
        <v>122</v>
      </c>
      <c r="DE16" s="621"/>
      <c r="DF16" s="621"/>
      <c r="DG16" s="621"/>
      <c r="DH16" s="621"/>
      <c r="DI16" s="621"/>
      <c r="DJ16" s="621"/>
      <c r="DK16" s="621"/>
      <c r="DL16" s="621"/>
      <c r="DM16" s="621"/>
      <c r="DN16" s="621"/>
      <c r="DO16" s="621"/>
      <c r="DP16" s="622"/>
      <c r="DQ16" s="629">
        <v>10922</v>
      </c>
      <c r="DR16" s="621"/>
      <c r="DS16" s="621"/>
      <c r="DT16" s="621"/>
      <c r="DU16" s="621"/>
      <c r="DV16" s="621"/>
      <c r="DW16" s="621"/>
      <c r="DX16" s="621"/>
      <c r="DY16" s="621"/>
      <c r="DZ16" s="621"/>
      <c r="EA16" s="621"/>
      <c r="EB16" s="621"/>
      <c r="EC16" s="630"/>
    </row>
    <row r="17" spans="2:133" ht="11.25" customHeight="1" x14ac:dyDescent="0.2">
      <c r="B17" s="617" t="s">
        <v>253</v>
      </c>
      <c r="C17" s="618"/>
      <c r="D17" s="618"/>
      <c r="E17" s="618"/>
      <c r="F17" s="618"/>
      <c r="G17" s="618"/>
      <c r="H17" s="618"/>
      <c r="I17" s="618"/>
      <c r="J17" s="618"/>
      <c r="K17" s="618"/>
      <c r="L17" s="618"/>
      <c r="M17" s="618"/>
      <c r="N17" s="618"/>
      <c r="O17" s="618"/>
      <c r="P17" s="618"/>
      <c r="Q17" s="619"/>
      <c r="R17" s="620">
        <v>525279</v>
      </c>
      <c r="S17" s="621"/>
      <c r="T17" s="621"/>
      <c r="U17" s="621"/>
      <c r="V17" s="621"/>
      <c r="W17" s="621"/>
      <c r="X17" s="621"/>
      <c r="Y17" s="622"/>
      <c r="Z17" s="623">
        <v>1</v>
      </c>
      <c r="AA17" s="623"/>
      <c r="AB17" s="623"/>
      <c r="AC17" s="623"/>
      <c r="AD17" s="624">
        <v>525279</v>
      </c>
      <c r="AE17" s="624"/>
      <c r="AF17" s="624"/>
      <c r="AG17" s="624"/>
      <c r="AH17" s="624"/>
      <c r="AI17" s="624"/>
      <c r="AJ17" s="624"/>
      <c r="AK17" s="624"/>
      <c r="AL17" s="625">
        <v>1.9</v>
      </c>
      <c r="AM17" s="626"/>
      <c r="AN17" s="626"/>
      <c r="AO17" s="627"/>
      <c r="AP17" s="617" t="s">
        <v>254</v>
      </c>
      <c r="AQ17" s="618"/>
      <c r="AR17" s="618"/>
      <c r="AS17" s="618"/>
      <c r="AT17" s="618"/>
      <c r="AU17" s="618"/>
      <c r="AV17" s="618"/>
      <c r="AW17" s="618"/>
      <c r="AX17" s="618"/>
      <c r="AY17" s="618"/>
      <c r="AZ17" s="618"/>
      <c r="BA17" s="618"/>
      <c r="BB17" s="618"/>
      <c r="BC17" s="618"/>
      <c r="BD17" s="618"/>
      <c r="BE17" s="618"/>
      <c r="BF17" s="619"/>
      <c r="BG17" s="620" t="s">
        <v>122</v>
      </c>
      <c r="BH17" s="621"/>
      <c r="BI17" s="621"/>
      <c r="BJ17" s="621"/>
      <c r="BK17" s="621"/>
      <c r="BL17" s="621"/>
      <c r="BM17" s="621"/>
      <c r="BN17" s="622"/>
      <c r="BO17" s="623" t="s">
        <v>122</v>
      </c>
      <c r="BP17" s="623"/>
      <c r="BQ17" s="623"/>
      <c r="BR17" s="623"/>
      <c r="BS17" s="624" t="s">
        <v>122</v>
      </c>
      <c r="BT17" s="624"/>
      <c r="BU17" s="624"/>
      <c r="BV17" s="624"/>
      <c r="BW17" s="624"/>
      <c r="BX17" s="624"/>
      <c r="BY17" s="624"/>
      <c r="BZ17" s="624"/>
      <c r="CA17" s="624"/>
      <c r="CB17" s="628"/>
      <c r="CD17" s="617" t="s">
        <v>255</v>
      </c>
      <c r="CE17" s="618"/>
      <c r="CF17" s="618"/>
      <c r="CG17" s="618"/>
      <c r="CH17" s="618"/>
      <c r="CI17" s="618"/>
      <c r="CJ17" s="618"/>
      <c r="CK17" s="618"/>
      <c r="CL17" s="618"/>
      <c r="CM17" s="618"/>
      <c r="CN17" s="618"/>
      <c r="CO17" s="618"/>
      <c r="CP17" s="618"/>
      <c r="CQ17" s="619"/>
      <c r="CR17" s="620">
        <v>4289368</v>
      </c>
      <c r="CS17" s="621"/>
      <c r="CT17" s="621"/>
      <c r="CU17" s="621"/>
      <c r="CV17" s="621"/>
      <c r="CW17" s="621"/>
      <c r="CX17" s="621"/>
      <c r="CY17" s="622"/>
      <c r="CZ17" s="623">
        <v>8.6999999999999993</v>
      </c>
      <c r="DA17" s="623"/>
      <c r="DB17" s="623"/>
      <c r="DC17" s="623"/>
      <c r="DD17" s="629" t="s">
        <v>122</v>
      </c>
      <c r="DE17" s="621"/>
      <c r="DF17" s="621"/>
      <c r="DG17" s="621"/>
      <c r="DH17" s="621"/>
      <c r="DI17" s="621"/>
      <c r="DJ17" s="621"/>
      <c r="DK17" s="621"/>
      <c r="DL17" s="621"/>
      <c r="DM17" s="621"/>
      <c r="DN17" s="621"/>
      <c r="DO17" s="621"/>
      <c r="DP17" s="622"/>
      <c r="DQ17" s="629">
        <v>4276129</v>
      </c>
      <c r="DR17" s="621"/>
      <c r="DS17" s="621"/>
      <c r="DT17" s="621"/>
      <c r="DU17" s="621"/>
      <c r="DV17" s="621"/>
      <c r="DW17" s="621"/>
      <c r="DX17" s="621"/>
      <c r="DY17" s="621"/>
      <c r="DZ17" s="621"/>
      <c r="EA17" s="621"/>
      <c r="EB17" s="621"/>
      <c r="EC17" s="630"/>
    </row>
    <row r="18" spans="2:133" ht="11.25" customHeight="1" x14ac:dyDescent="0.2">
      <c r="B18" s="617" t="s">
        <v>256</v>
      </c>
      <c r="C18" s="618"/>
      <c r="D18" s="618"/>
      <c r="E18" s="618"/>
      <c r="F18" s="618"/>
      <c r="G18" s="618"/>
      <c r="H18" s="618"/>
      <c r="I18" s="618"/>
      <c r="J18" s="618"/>
      <c r="K18" s="618"/>
      <c r="L18" s="618"/>
      <c r="M18" s="618"/>
      <c r="N18" s="618"/>
      <c r="O18" s="618"/>
      <c r="P18" s="618"/>
      <c r="Q18" s="619"/>
      <c r="R18" s="620">
        <v>92494</v>
      </c>
      <c r="S18" s="621"/>
      <c r="T18" s="621"/>
      <c r="U18" s="621"/>
      <c r="V18" s="621"/>
      <c r="W18" s="621"/>
      <c r="X18" s="621"/>
      <c r="Y18" s="622"/>
      <c r="Z18" s="623">
        <v>0.2</v>
      </c>
      <c r="AA18" s="623"/>
      <c r="AB18" s="623"/>
      <c r="AC18" s="623"/>
      <c r="AD18" s="624">
        <v>92494</v>
      </c>
      <c r="AE18" s="624"/>
      <c r="AF18" s="624"/>
      <c r="AG18" s="624"/>
      <c r="AH18" s="624"/>
      <c r="AI18" s="624"/>
      <c r="AJ18" s="624"/>
      <c r="AK18" s="624"/>
      <c r="AL18" s="625">
        <v>0.3</v>
      </c>
      <c r="AM18" s="626"/>
      <c r="AN18" s="626"/>
      <c r="AO18" s="627"/>
      <c r="AP18" s="617" t="s">
        <v>257</v>
      </c>
      <c r="AQ18" s="618"/>
      <c r="AR18" s="618"/>
      <c r="AS18" s="618"/>
      <c r="AT18" s="618"/>
      <c r="AU18" s="618"/>
      <c r="AV18" s="618"/>
      <c r="AW18" s="618"/>
      <c r="AX18" s="618"/>
      <c r="AY18" s="618"/>
      <c r="AZ18" s="618"/>
      <c r="BA18" s="618"/>
      <c r="BB18" s="618"/>
      <c r="BC18" s="618"/>
      <c r="BD18" s="618"/>
      <c r="BE18" s="618"/>
      <c r="BF18" s="619"/>
      <c r="BG18" s="620" t="s">
        <v>122</v>
      </c>
      <c r="BH18" s="621"/>
      <c r="BI18" s="621"/>
      <c r="BJ18" s="621"/>
      <c r="BK18" s="621"/>
      <c r="BL18" s="621"/>
      <c r="BM18" s="621"/>
      <c r="BN18" s="622"/>
      <c r="BO18" s="623" t="s">
        <v>122</v>
      </c>
      <c r="BP18" s="623"/>
      <c r="BQ18" s="623"/>
      <c r="BR18" s="623"/>
      <c r="BS18" s="624" t="s">
        <v>122</v>
      </c>
      <c r="BT18" s="624"/>
      <c r="BU18" s="624"/>
      <c r="BV18" s="624"/>
      <c r="BW18" s="624"/>
      <c r="BX18" s="624"/>
      <c r="BY18" s="624"/>
      <c r="BZ18" s="624"/>
      <c r="CA18" s="624"/>
      <c r="CB18" s="628"/>
      <c r="CD18" s="617" t="s">
        <v>258</v>
      </c>
      <c r="CE18" s="618"/>
      <c r="CF18" s="618"/>
      <c r="CG18" s="618"/>
      <c r="CH18" s="618"/>
      <c r="CI18" s="618"/>
      <c r="CJ18" s="618"/>
      <c r="CK18" s="618"/>
      <c r="CL18" s="618"/>
      <c r="CM18" s="618"/>
      <c r="CN18" s="618"/>
      <c r="CO18" s="618"/>
      <c r="CP18" s="618"/>
      <c r="CQ18" s="619"/>
      <c r="CR18" s="620" t="s">
        <v>122</v>
      </c>
      <c r="CS18" s="621"/>
      <c r="CT18" s="621"/>
      <c r="CU18" s="621"/>
      <c r="CV18" s="621"/>
      <c r="CW18" s="621"/>
      <c r="CX18" s="621"/>
      <c r="CY18" s="622"/>
      <c r="CZ18" s="623" t="s">
        <v>122</v>
      </c>
      <c r="DA18" s="623"/>
      <c r="DB18" s="623"/>
      <c r="DC18" s="623"/>
      <c r="DD18" s="629" t="s">
        <v>122</v>
      </c>
      <c r="DE18" s="621"/>
      <c r="DF18" s="621"/>
      <c r="DG18" s="621"/>
      <c r="DH18" s="621"/>
      <c r="DI18" s="621"/>
      <c r="DJ18" s="621"/>
      <c r="DK18" s="621"/>
      <c r="DL18" s="621"/>
      <c r="DM18" s="621"/>
      <c r="DN18" s="621"/>
      <c r="DO18" s="621"/>
      <c r="DP18" s="622"/>
      <c r="DQ18" s="629" t="s">
        <v>122</v>
      </c>
      <c r="DR18" s="621"/>
      <c r="DS18" s="621"/>
      <c r="DT18" s="621"/>
      <c r="DU18" s="621"/>
      <c r="DV18" s="621"/>
      <c r="DW18" s="621"/>
      <c r="DX18" s="621"/>
      <c r="DY18" s="621"/>
      <c r="DZ18" s="621"/>
      <c r="EA18" s="621"/>
      <c r="EB18" s="621"/>
      <c r="EC18" s="630"/>
    </row>
    <row r="19" spans="2:133" ht="11.25" customHeight="1" x14ac:dyDescent="0.2">
      <c r="B19" s="617" t="s">
        <v>259</v>
      </c>
      <c r="C19" s="618"/>
      <c r="D19" s="618"/>
      <c r="E19" s="618"/>
      <c r="F19" s="618"/>
      <c r="G19" s="618"/>
      <c r="H19" s="618"/>
      <c r="I19" s="618"/>
      <c r="J19" s="618"/>
      <c r="K19" s="618"/>
      <c r="L19" s="618"/>
      <c r="M19" s="618"/>
      <c r="N19" s="618"/>
      <c r="O19" s="618"/>
      <c r="P19" s="618"/>
      <c r="Q19" s="619"/>
      <c r="R19" s="620">
        <v>412873</v>
      </c>
      <c r="S19" s="621"/>
      <c r="T19" s="621"/>
      <c r="U19" s="621"/>
      <c r="V19" s="621"/>
      <c r="W19" s="621"/>
      <c r="X19" s="621"/>
      <c r="Y19" s="622"/>
      <c r="Z19" s="623">
        <v>0.8</v>
      </c>
      <c r="AA19" s="623"/>
      <c r="AB19" s="623"/>
      <c r="AC19" s="623"/>
      <c r="AD19" s="624">
        <v>412873</v>
      </c>
      <c r="AE19" s="624"/>
      <c r="AF19" s="624"/>
      <c r="AG19" s="624"/>
      <c r="AH19" s="624"/>
      <c r="AI19" s="624"/>
      <c r="AJ19" s="624"/>
      <c r="AK19" s="624"/>
      <c r="AL19" s="625">
        <v>1.5</v>
      </c>
      <c r="AM19" s="626"/>
      <c r="AN19" s="626"/>
      <c r="AO19" s="627"/>
      <c r="AP19" s="617" t="s">
        <v>260</v>
      </c>
      <c r="AQ19" s="618"/>
      <c r="AR19" s="618"/>
      <c r="AS19" s="618"/>
      <c r="AT19" s="618"/>
      <c r="AU19" s="618"/>
      <c r="AV19" s="618"/>
      <c r="AW19" s="618"/>
      <c r="AX19" s="618"/>
      <c r="AY19" s="618"/>
      <c r="AZ19" s="618"/>
      <c r="BA19" s="618"/>
      <c r="BB19" s="618"/>
      <c r="BC19" s="618"/>
      <c r="BD19" s="618"/>
      <c r="BE19" s="618"/>
      <c r="BF19" s="619"/>
      <c r="BG19" s="620">
        <v>9448</v>
      </c>
      <c r="BH19" s="621"/>
      <c r="BI19" s="621"/>
      <c r="BJ19" s="621"/>
      <c r="BK19" s="621"/>
      <c r="BL19" s="621"/>
      <c r="BM19" s="621"/>
      <c r="BN19" s="622"/>
      <c r="BO19" s="623">
        <v>0.1</v>
      </c>
      <c r="BP19" s="623"/>
      <c r="BQ19" s="623"/>
      <c r="BR19" s="623"/>
      <c r="BS19" s="624" t="s">
        <v>122</v>
      </c>
      <c r="BT19" s="624"/>
      <c r="BU19" s="624"/>
      <c r="BV19" s="624"/>
      <c r="BW19" s="624"/>
      <c r="BX19" s="624"/>
      <c r="BY19" s="624"/>
      <c r="BZ19" s="624"/>
      <c r="CA19" s="624"/>
      <c r="CB19" s="628"/>
      <c r="CD19" s="617" t="s">
        <v>261</v>
      </c>
      <c r="CE19" s="618"/>
      <c r="CF19" s="618"/>
      <c r="CG19" s="618"/>
      <c r="CH19" s="618"/>
      <c r="CI19" s="618"/>
      <c r="CJ19" s="618"/>
      <c r="CK19" s="618"/>
      <c r="CL19" s="618"/>
      <c r="CM19" s="618"/>
      <c r="CN19" s="618"/>
      <c r="CO19" s="618"/>
      <c r="CP19" s="618"/>
      <c r="CQ19" s="619"/>
      <c r="CR19" s="620" t="s">
        <v>122</v>
      </c>
      <c r="CS19" s="621"/>
      <c r="CT19" s="621"/>
      <c r="CU19" s="621"/>
      <c r="CV19" s="621"/>
      <c r="CW19" s="621"/>
      <c r="CX19" s="621"/>
      <c r="CY19" s="622"/>
      <c r="CZ19" s="623" t="s">
        <v>122</v>
      </c>
      <c r="DA19" s="623"/>
      <c r="DB19" s="623"/>
      <c r="DC19" s="623"/>
      <c r="DD19" s="629" t="s">
        <v>122</v>
      </c>
      <c r="DE19" s="621"/>
      <c r="DF19" s="621"/>
      <c r="DG19" s="621"/>
      <c r="DH19" s="621"/>
      <c r="DI19" s="621"/>
      <c r="DJ19" s="621"/>
      <c r="DK19" s="621"/>
      <c r="DL19" s="621"/>
      <c r="DM19" s="621"/>
      <c r="DN19" s="621"/>
      <c r="DO19" s="621"/>
      <c r="DP19" s="622"/>
      <c r="DQ19" s="629" t="s">
        <v>122</v>
      </c>
      <c r="DR19" s="621"/>
      <c r="DS19" s="621"/>
      <c r="DT19" s="621"/>
      <c r="DU19" s="621"/>
      <c r="DV19" s="621"/>
      <c r="DW19" s="621"/>
      <c r="DX19" s="621"/>
      <c r="DY19" s="621"/>
      <c r="DZ19" s="621"/>
      <c r="EA19" s="621"/>
      <c r="EB19" s="621"/>
      <c r="EC19" s="630"/>
    </row>
    <row r="20" spans="2:133" ht="11.25" customHeight="1" x14ac:dyDescent="0.2">
      <c r="B20" s="633" t="s">
        <v>262</v>
      </c>
      <c r="C20" s="634"/>
      <c r="D20" s="634"/>
      <c r="E20" s="634"/>
      <c r="F20" s="634"/>
      <c r="G20" s="634"/>
      <c r="H20" s="634"/>
      <c r="I20" s="634"/>
      <c r="J20" s="634"/>
      <c r="K20" s="634"/>
      <c r="L20" s="634"/>
      <c r="M20" s="634"/>
      <c r="N20" s="634"/>
      <c r="O20" s="634"/>
      <c r="P20" s="634"/>
      <c r="Q20" s="635"/>
      <c r="R20" s="620">
        <v>19912</v>
      </c>
      <c r="S20" s="621"/>
      <c r="T20" s="621"/>
      <c r="U20" s="621"/>
      <c r="V20" s="621"/>
      <c r="W20" s="621"/>
      <c r="X20" s="621"/>
      <c r="Y20" s="622"/>
      <c r="Z20" s="623">
        <v>0</v>
      </c>
      <c r="AA20" s="623"/>
      <c r="AB20" s="623"/>
      <c r="AC20" s="623"/>
      <c r="AD20" s="624">
        <v>19912</v>
      </c>
      <c r="AE20" s="624"/>
      <c r="AF20" s="624"/>
      <c r="AG20" s="624"/>
      <c r="AH20" s="624"/>
      <c r="AI20" s="624"/>
      <c r="AJ20" s="624"/>
      <c r="AK20" s="624"/>
      <c r="AL20" s="625">
        <v>0.1</v>
      </c>
      <c r="AM20" s="626"/>
      <c r="AN20" s="626"/>
      <c r="AO20" s="627"/>
      <c r="AP20" s="617" t="s">
        <v>263</v>
      </c>
      <c r="AQ20" s="618"/>
      <c r="AR20" s="618"/>
      <c r="AS20" s="618"/>
      <c r="AT20" s="618"/>
      <c r="AU20" s="618"/>
      <c r="AV20" s="618"/>
      <c r="AW20" s="618"/>
      <c r="AX20" s="618"/>
      <c r="AY20" s="618"/>
      <c r="AZ20" s="618"/>
      <c r="BA20" s="618"/>
      <c r="BB20" s="618"/>
      <c r="BC20" s="618"/>
      <c r="BD20" s="618"/>
      <c r="BE20" s="618"/>
      <c r="BF20" s="619"/>
      <c r="BG20" s="620">
        <v>9448</v>
      </c>
      <c r="BH20" s="621"/>
      <c r="BI20" s="621"/>
      <c r="BJ20" s="621"/>
      <c r="BK20" s="621"/>
      <c r="BL20" s="621"/>
      <c r="BM20" s="621"/>
      <c r="BN20" s="622"/>
      <c r="BO20" s="623">
        <v>0.1</v>
      </c>
      <c r="BP20" s="623"/>
      <c r="BQ20" s="623"/>
      <c r="BR20" s="623"/>
      <c r="BS20" s="624" t="s">
        <v>122</v>
      </c>
      <c r="BT20" s="624"/>
      <c r="BU20" s="624"/>
      <c r="BV20" s="624"/>
      <c r="BW20" s="624"/>
      <c r="BX20" s="624"/>
      <c r="BY20" s="624"/>
      <c r="BZ20" s="624"/>
      <c r="CA20" s="624"/>
      <c r="CB20" s="628"/>
      <c r="CD20" s="617" t="s">
        <v>264</v>
      </c>
      <c r="CE20" s="618"/>
      <c r="CF20" s="618"/>
      <c r="CG20" s="618"/>
      <c r="CH20" s="618"/>
      <c r="CI20" s="618"/>
      <c r="CJ20" s="618"/>
      <c r="CK20" s="618"/>
      <c r="CL20" s="618"/>
      <c r="CM20" s="618"/>
      <c r="CN20" s="618"/>
      <c r="CO20" s="618"/>
      <c r="CP20" s="618"/>
      <c r="CQ20" s="619"/>
      <c r="CR20" s="620">
        <v>49163482</v>
      </c>
      <c r="CS20" s="621"/>
      <c r="CT20" s="621"/>
      <c r="CU20" s="621"/>
      <c r="CV20" s="621"/>
      <c r="CW20" s="621"/>
      <c r="CX20" s="621"/>
      <c r="CY20" s="622"/>
      <c r="CZ20" s="623">
        <v>100</v>
      </c>
      <c r="DA20" s="623"/>
      <c r="DB20" s="623"/>
      <c r="DC20" s="623"/>
      <c r="DD20" s="629">
        <v>8850791</v>
      </c>
      <c r="DE20" s="621"/>
      <c r="DF20" s="621"/>
      <c r="DG20" s="621"/>
      <c r="DH20" s="621"/>
      <c r="DI20" s="621"/>
      <c r="DJ20" s="621"/>
      <c r="DK20" s="621"/>
      <c r="DL20" s="621"/>
      <c r="DM20" s="621"/>
      <c r="DN20" s="621"/>
      <c r="DO20" s="621"/>
      <c r="DP20" s="622"/>
      <c r="DQ20" s="629">
        <v>32263922</v>
      </c>
      <c r="DR20" s="621"/>
      <c r="DS20" s="621"/>
      <c r="DT20" s="621"/>
      <c r="DU20" s="621"/>
      <c r="DV20" s="621"/>
      <c r="DW20" s="621"/>
      <c r="DX20" s="621"/>
      <c r="DY20" s="621"/>
      <c r="DZ20" s="621"/>
      <c r="EA20" s="621"/>
      <c r="EB20" s="621"/>
      <c r="EC20" s="630"/>
    </row>
    <row r="21" spans="2:133" ht="11.25" customHeight="1" x14ac:dyDescent="0.2">
      <c r="B21" s="617" t="s">
        <v>265</v>
      </c>
      <c r="C21" s="618"/>
      <c r="D21" s="618"/>
      <c r="E21" s="618"/>
      <c r="F21" s="618"/>
      <c r="G21" s="618"/>
      <c r="H21" s="618"/>
      <c r="I21" s="618"/>
      <c r="J21" s="618"/>
      <c r="K21" s="618"/>
      <c r="L21" s="618"/>
      <c r="M21" s="618"/>
      <c r="N21" s="618"/>
      <c r="O21" s="618"/>
      <c r="P21" s="618"/>
      <c r="Q21" s="619"/>
      <c r="R21" s="620">
        <v>9103937</v>
      </c>
      <c r="S21" s="621"/>
      <c r="T21" s="621"/>
      <c r="U21" s="621"/>
      <c r="V21" s="621"/>
      <c r="W21" s="621"/>
      <c r="X21" s="621"/>
      <c r="Y21" s="622"/>
      <c r="Z21" s="623">
        <v>17.8</v>
      </c>
      <c r="AA21" s="623"/>
      <c r="AB21" s="623"/>
      <c r="AC21" s="623"/>
      <c r="AD21" s="624">
        <v>7980996</v>
      </c>
      <c r="AE21" s="624"/>
      <c r="AF21" s="624"/>
      <c r="AG21" s="624"/>
      <c r="AH21" s="624"/>
      <c r="AI21" s="624"/>
      <c r="AJ21" s="624"/>
      <c r="AK21" s="624"/>
      <c r="AL21" s="625">
        <v>29.3</v>
      </c>
      <c r="AM21" s="626"/>
      <c r="AN21" s="626"/>
      <c r="AO21" s="627"/>
      <c r="AP21" s="617" t="s">
        <v>266</v>
      </c>
      <c r="AQ21" s="636"/>
      <c r="AR21" s="636"/>
      <c r="AS21" s="636"/>
      <c r="AT21" s="636"/>
      <c r="AU21" s="636"/>
      <c r="AV21" s="636"/>
      <c r="AW21" s="636"/>
      <c r="AX21" s="636"/>
      <c r="AY21" s="636"/>
      <c r="AZ21" s="636"/>
      <c r="BA21" s="636"/>
      <c r="BB21" s="636"/>
      <c r="BC21" s="636"/>
      <c r="BD21" s="636"/>
      <c r="BE21" s="636"/>
      <c r="BF21" s="637"/>
      <c r="BG21" s="620">
        <v>9448</v>
      </c>
      <c r="BH21" s="621"/>
      <c r="BI21" s="621"/>
      <c r="BJ21" s="621"/>
      <c r="BK21" s="621"/>
      <c r="BL21" s="621"/>
      <c r="BM21" s="621"/>
      <c r="BN21" s="622"/>
      <c r="BO21" s="623">
        <v>0.1</v>
      </c>
      <c r="BP21" s="623"/>
      <c r="BQ21" s="623"/>
      <c r="BR21" s="623"/>
      <c r="BS21" s="624" t="s">
        <v>122</v>
      </c>
      <c r="BT21" s="624"/>
      <c r="BU21" s="624"/>
      <c r="BV21" s="624"/>
      <c r="BW21" s="624"/>
      <c r="BX21" s="624"/>
      <c r="BY21" s="624"/>
      <c r="BZ21" s="624"/>
      <c r="CA21" s="624"/>
      <c r="CB21" s="628"/>
      <c r="CD21" s="641"/>
      <c r="CE21" s="642"/>
      <c r="CF21" s="642"/>
      <c r="CG21" s="642"/>
      <c r="CH21" s="642"/>
      <c r="CI21" s="642"/>
      <c r="CJ21" s="642"/>
      <c r="CK21" s="642"/>
      <c r="CL21" s="642"/>
      <c r="CM21" s="642"/>
      <c r="CN21" s="642"/>
      <c r="CO21" s="642"/>
      <c r="CP21" s="642"/>
      <c r="CQ21" s="643"/>
      <c r="CR21" s="644"/>
      <c r="CS21" s="639"/>
      <c r="CT21" s="639"/>
      <c r="CU21" s="639"/>
      <c r="CV21" s="639"/>
      <c r="CW21" s="639"/>
      <c r="CX21" s="639"/>
      <c r="CY21" s="645"/>
      <c r="CZ21" s="646"/>
      <c r="DA21" s="646"/>
      <c r="DB21" s="646"/>
      <c r="DC21" s="646"/>
      <c r="DD21" s="638"/>
      <c r="DE21" s="639"/>
      <c r="DF21" s="639"/>
      <c r="DG21" s="639"/>
      <c r="DH21" s="639"/>
      <c r="DI21" s="639"/>
      <c r="DJ21" s="639"/>
      <c r="DK21" s="639"/>
      <c r="DL21" s="639"/>
      <c r="DM21" s="639"/>
      <c r="DN21" s="639"/>
      <c r="DO21" s="639"/>
      <c r="DP21" s="645"/>
      <c r="DQ21" s="638"/>
      <c r="DR21" s="639"/>
      <c r="DS21" s="639"/>
      <c r="DT21" s="639"/>
      <c r="DU21" s="639"/>
      <c r="DV21" s="639"/>
      <c r="DW21" s="639"/>
      <c r="DX21" s="639"/>
      <c r="DY21" s="639"/>
      <c r="DZ21" s="639"/>
      <c r="EA21" s="639"/>
      <c r="EB21" s="639"/>
      <c r="EC21" s="640"/>
    </row>
    <row r="22" spans="2:133" ht="11.25" customHeight="1" x14ac:dyDescent="0.2">
      <c r="B22" s="617" t="s">
        <v>267</v>
      </c>
      <c r="C22" s="618"/>
      <c r="D22" s="618"/>
      <c r="E22" s="618"/>
      <c r="F22" s="618"/>
      <c r="G22" s="618"/>
      <c r="H22" s="618"/>
      <c r="I22" s="618"/>
      <c r="J22" s="618"/>
      <c r="K22" s="618"/>
      <c r="L22" s="618"/>
      <c r="M22" s="618"/>
      <c r="N22" s="618"/>
      <c r="O22" s="618"/>
      <c r="P22" s="618"/>
      <c r="Q22" s="619"/>
      <c r="R22" s="620">
        <v>7980996</v>
      </c>
      <c r="S22" s="621"/>
      <c r="T22" s="621"/>
      <c r="U22" s="621"/>
      <c r="V22" s="621"/>
      <c r="W22" s="621"/>
      <c r="X22" s="621"/>
      <c r="Y22" s="622"/>
      <c r="Z22" s="623">
        <v>15.6</v>
      </c>
      <c r="AA22" s="623"/>
      <c r="AB22" s="623"/>
      <c r="AC22" s="623"/>
      <c r="AD22" s="624">
        <v>7980996</v>
      </c>
      <c r="AE22" s="624"/>
      <c r="AF22" s="624"/>
      <c r="AG22" s="624"/>
      <c r="AH22" s="624"/>
      <c r="AI22" s="624"/>
      <c r="AJ22" s="624"/>
      <c r="AK22" s="624"/>
      <c r="AL22" s="625">
        <v>29.3</v>
      </c>
      <c r="AM22" s="626"/>
      <c r="AN22" s="626"/>
      <c r="AO22" s="627"/>
      <c r="AP22" s="617" t="s">
        <v>268</v>
      </c>
      <c r="AQ22" s="636"/>
      <c r="AR22" s="636"/>
      <c r="AS22" s="636"/>
      <c r="AT22" s="636"/>
      <c r="AU22" s="636"/>
      <c r="AV22" s="636"/>
      <c r="AW22" s="636"/>
      <c r="AX22" s="636"/>
      <c r="AY22" s="636"/>
      <c r="AZ22" s="636"/>
      <c r="BA22" s="636"/>
      <c r="BB22" s="636"/>
      <c r="BC22" s="636"/>
      <c r="BD22" s="636"/>
      <c r="BE22" s="636"/>
      <c r="BF22" s="637"/>
      <c r="BG22" s="620" t="s">
        <v>122</v>
      </c>
      <c r="BH22" s="621"/>
      <c r="BI22" s="621"/>
      <c r="BJ22" s="621"/>
      <c r="BK22" s="621"/>
      <c r="BL22" s="621"/>
      <c r="BM22" s="621"/>
      <c r="BN22" s="622"/>
      <c r="BO22" s="623" t="s">
        <v>122</v>
      </c>
      <c r="BP22" s="623"/>
      <c r="BQ22" s="623"/>
      <c r="BR22" s="623"/>
      <c r="BS22" s="624" t="s">
        <v>122</v>
      </c>
      <c r="BT22" s="624"/>
      <c r="BU22" s="624"/>
      <c r="BV22" s="624"/>
      <c r="BW22" s="624"/>
      <c r="BX22" s="624"/>
      <c r="BY22" s="624"/>
      <c r="BZ22" s="624"/>
      <c r="CA22" s="624"/>
      <c r="CB22" s="628"/>
      <c r="CD22" s="602" t="s">
        <v>269</v>
      </c>
      <c r="CE22" s="603"/>
      <c r="CF22" s="603"/>
      <c r="CG22" s="603"/>
      <c r="CH22" s="603"/>
      <c r="CI22" s="603"/>
      <c r="CJ22" s="603"/>
      <c r="CK22" s="603"/>
      <c r="CL22" s="603"/>
      <c r="CM22" s="603"/>
      <c r="CN22" s="603"/>
      <c r="CO22" s="603"/>
      <c r="CP22" s="603"/>
      <c r="CQ22" s="603"/>
      <c r="CR22" s="603"/>
      <c r="CS22" s="603"/>
      <c r="CT22" s="603"/>
      <c r="CU22" s="603"/>
      <c r="CV22" s="603"/>
      <c r="CW22" s="603"/>
      <c r="CX22" s="603"/>
      <c r="CY22" s="603"/>
      <c r="CZ22" s="603"/>
      <c r="DA22" s="603"/>
      <c r="DB22" s="603"/>
      <c r="DC22" s="603"/>
      <c r="DD22" s="603"/>
      <c r="DE22" s="603"/>
      <c r="DF22" s="603"/>
      <c r="DG22" s="603"/>
      <c r="DH22" s="603"/>
      <c r="DI22" s="603"/>
      <c r="DJ22" s="603"/>
      <c r="DK22" s="603"/>
      <c r="DL22" s="603"/>
      <c r="DM22" s="603"/>
      <c r="DN22" s="603"/>
      <c r="DO22" s="603"/>
      <c r="DP22" s="603"/>
      <c r="DQ22" s="603"/>
      <c r="DR22" s="603"/>
      <c r="DS22" s="603"/>
      <c r="DT22" s="603"/>
      <c r="DU22" s="603"/>
      <c r="DV22" s="603"/>
      <c r="DW22" s="603"/>
      <c r="DX22" s="603"/>
      <c r="DY22" s="603"/>
      <c r="DZ22" s="603"/>
      <c r="EA22" s="603"/>
      <c r="EB22" s="603"/>
      <c r="EC22" s="604"/>
    </row>
    <row r="23" spans="2:133" ht="11.25" customHeight="1" x14ac:dyDescent="0.2">
      <c r="B23" s="617" t="s">
        <v>270</v>
      </c>
      <c r="C23" s="618"/>
      <c r="D23" s="618"/>
      <c r="E23" s="618"/>
      <c r="F23" s="618"/>
      <c r="G23" s="618"/>
      <c r="H23" s="618"/>
      <c r="I23" s="618"/>
      <c r="J23" s="618"/>
      <c r="K23" s="618"/>
      <c r="L23" s="618"/>
      <c r="M23" s="618"/>
      <c r="N23" s="618"/>
      <c r="O23" s="618"/>
      <c r="P23" s="618"/>
      <c r="Q23" s="619"/>
      <c r="R23" s="620">
        <v>1122941</v>
      </c>
      <c r="S23" s="621"/>
      <c r="T23" s="621"/>
      <c r="U23" s="621"/>
      <c r="V23" s="621"/>
      <c r="W23" s="621"/>
      <c r="X23" s="621"/>
      <c r="Y23" s="622"/>
      <c r="Z23" s="623">
        <v>2.2000000000000002</v>
      </c>
      <c r="AA23" s="623"/>
      <c r="AB23" s="623"/>
      <c r="AC23" s="623"/>
      <c r="AD23" s="624" t="s">
        <v>122</v>
      </c>
      <c r="AE23" s="624"/>
      <c r="AF23" s="624"/>
      <c r="AG23" s="624"/>
      <c r="AH23" s="624"/>
      <c r="AI23" s="624"/>
      <c r="AJ23" s="624"/>
      <c r="AK23" s="624"/>
      <c r="AL23" s="625" t="s">
        <v>122</v>
      </c>
      <c r="AM23" s="626"/>
      <c r="AN23" s="626"/>
      <c r="AO23" s="627"/>
      <c r="AP23" s="617" t="s">
        <v>271</v>
      </c>
      <c r="AQ23" s="636"/>
      <c r="AR23" s="636"/>
      <c r="AS23" s="636"/>
      <c r="AT23" s="636"/>
      <c r="AU23" s="636"/>
      <c r="AV23" s="636"/>
      <c r="AW23" s="636"/>
      <c r="AX23" s="636"/>
      <c r="AY23" s="636"/>
      <c r="AZ23" s="636"/>
      <c r="BA23" s="636"/>
      <c r="BB23" s="636"/>
      <c r="BC23" s="636"/>
      <c r="BD23" s="636"/>
      <c r="BE23" s="636"/>
      <c r="BF23" s="637"/>
      <c r="BG23" s="620" t="s">
        <v>122</v>
      </c>
      <c r="BH23" s="621"/>
      <c r="BI23" s="621"/>
      <c r="BJ23" s="621"/>
      <c r="BK23" s="621"/>
      <c r="BL23" s="621"/>
      <c r="BM23" s="621"/>
      <c r="BN23" s="622"/>
      <c r="BO23" s="623" t="s">
        <v>122</v>
      </c>
      <c r="BP23" s="623"/>
      <c r="BQ23" s="623"/>
      <c r="BR23" s="623"/>
      <c r="BS23" s="624" t="s">
        <v>122</v>
      </c>
      <c r="BT23" s="624"/>
      <c r="BU23" s="624"/>
      <c r="BV23" s="624"/>
      <c r="BW23" s="624"/>
      <c r="BX23" s="624"/>
      <c r="BY23" s="624"/>
      <c r="BZ23" s="624"/>
      <c r="CA23" s="624"/>
      <c r="CB23" s="628"/>
      <c r="CD23" s="602" t="s">
        <v>211</v>
      </c>
      <c r="CE23" s="603"/>
      <c r="CF23" s="603"/>
      <c r="CG23" s="603"/>
      <c r="CH23" s="603"/>
      <c r="CI23" s="603"/>
      <c r="CJ23" s="603"/>
      <c r="CK23" s="603"/>
      <c r="CL23" s="603"/>
      <c r="CM23" s="603"/>
      <c r="CN23" s="603"/>
      <c r="CO23" s="603"/>
      <c r="CP23" s="603"/>
      <c r="CQ23" s="604"/>
      <c r="CR23" s="602" t="s">
        <v>272</v>
      </c>
      <c r="CS23" s="603"/>
      <c r="CT23" s="603"/>
      <c r="CU23" s="603"/>
      <c r="CV23" s="603"/>
      <c r="CW23" s="603"/>
      <c r="CX23" s="603"/>
      <c r="CY23" s="604"/>
      <c r="CZ23" s="602" t="s">
        <v>273</v>
      </c>
      <c r="DA23" s="603"/>
      <c r="DB23" s="603"/>
      <c r="DC23" s="604"/>
      <c r="DD23" s="602" t="s">
        <v>274</v>
      </c>
      <c r="DE23" s="603"/>
      <c r="DF23" s="603"/>
      <c r="DG23" s="603"/>
      <c r="DH23" s="603"/>
      <c r="DI23" s="603"/>
      <c r="DJ23" s="603"/>
      <c r="DK23" s="604"/>
      <c r="DL23" s="647" t="s">
        <v>275</v>
      </c>
      <c r="DM23" s="648"/>
      <c r="DN23" s="648"/>
      <c r="DO23" s="648"/>
      <c r="DP23" s="648"/>
      <c r="DQ23" s="648"/>
      <c r="DR23" s="648"/>
      <c r="DS23" s="648"/>
      <c r="DT23" s="648"/>
      <c r="DU23" s="648"/>
      <c r="DV23" s="649"/>
      <c r="DW23" s="602" t="s">
        <v>276</v>
      </c>
      <c r="DX23" s="603"/>
      <c r="DY23" s="603"/>
      <c r="DZ23" s="603"/>
      <c r="EA23" s="603"/>
      <c r="EB23" s="603"/>
      <c r="EC23" s="604"/>
    </row>
    <row r="24" spans="2:133" ht="11.25" customHeight="1" x14ac:dyDescent="0.2">
      <c r="B24" s="617" t="s">
        <v>277</v>
      </c>
      <c r="C24" s="618"/>
      <c r="D24" s="618"/>
      <c r="E24" s="618"/>
      <c r="F24" s="618"/>
      <c r="G24" s="618"/>
      <c r="H24" s="618"/>
      <c r="I24" s="618"/>
      <c r="J24" s="618"/>
      <c r="K24" s="618"/>
      <c r="L24" s="618"/>
      <c r="M24" s="618"/>
      <c r="N24" s="618"/>
      <c r="O24" s="618"/>
      <c r="P24" s="618"/>
      <c r="Q24" s="619"/>
      <c r="R24" s="620" t="s">
        <v>122</v>
      </c>
      <c r="S24" s="621"/>
      <c r="T24" s="621"/>
      <c r="U24" s="621"/>
      <c r="V24" s="621"/>
      <c r="W24" s="621"/>
      <c r="X24" s="621"/>
      <c r="Y24" s="622"/>
      <c r="Z24" s="623" t="s">
        <v>122</v>
      </c>
      <c r="AA24" s="623"/>
      <c r="AB24" s="623"/>
      <c r="AC24" s="623"/>
      <c r="AD24" s="624" t="s">
        <v>122</v>
      </c>
      <c r="AE24" s="624"/>
      <c r="AF24" s="624"/>
      <c r="AG24" s="624"/>
      <c r="AH24" s="624"/>
      <c r="AI24" s="624"/>
      <c r="AJ24" s="624"/>
      <c r="AK24" s="624"/>
      <c r="AL24" s="625" t="s">
        <v>122</v>
      </c>
      <c r="AM24" s="626"/>
      <c r="AN24" s="626"/>
      <c r="AO24" s="627"/>
      <c r="AP24" s="617" t="s">
        <v>278</v>
      </c>
      <c r="AQ24" s="636"/>
      <c r="AR24" s="636"/>
      <c r="AS24" s="636"/>
      <c r="AT24" s="636"/>
      <c r="AU24" s="636"/>
      <c r="AV24" s="636"/>
      <c r="AW24" s="636"/>
      <c r="AX24" s="636"/>
      <c r="AY24" s="636"/>
      <c r="AZ24" s="636"/>
      <c r="BA24" s="636"/>
      <c r="BB24" s="636"/>
      <c r="BC24" s="636"/>
      <c r="BD24" s="636"/>
      <c r="BE24" s="636"/>
      <c r="BF24" s="637"/>
      <c r="BG24" s="620" t="s">
        <v>122</v>
      </c>
      <c r="BH24" s="621"/>
      <c r="BI24" s="621"/>
      <c r="BJ24" s="621"/>
      <c r="BK24" s="621"/>
      <c r="BL24" s="621"/>
      <c r="BM24" s="621"/>
      <c r="BN24" s="622"/>
      <c r="BO24" s="623" t="s">
        <v>122</v>
      </c>
      <c r="BP24" s="623"/>
      <c r="BQ24" s="623"/>
      <c r="BR24" s="623"/>
      <c r="BS24" s="624" t="s">
        <v>122</v>
      </c>
      <c r="BT24" s="624"/>
      <c r="BU24" s="624"/>
      <c r="BV24" s="624"/>
      <c r="BW24" s="624"/>
      <c r="BX24" s="624"/>
      <c r="BY24" s="624"/>
      <c r="BZ24" s="624"/>
      <c r="CA24" s="624"/>
      <c r="CB24" s="628"/>
      <c r="CD24" s="606" t="s">
        <v>279</v>
      </c>
      <c r="CE24" s="607"/>
      <c r="CF24" s="607"/>
      <c r="CG24" s="607"/>
      <c r="CH24" s="607"/>
      <c r="CI24" s="607"/>
      <c r="CJ24" s="607"/>
      <c r="CK24" s="607"/>
      <c r="CL24" s="607"/>
      <c r="CM24" s="607"/>
      <c r="CN24" s="607"/>
      <c r="CO24" s="607"/>
      <c r="CP24" s="607"/>
      <c r="CQ24" s="608"/>
      <c r="CR24" s="609">
        <v>21453557</v>
      </c>
      <c r="CS24" s="610"/>
      <c r="CT24" s="610"/>
      <c r="CU24" s="610"/>
      <c r="CV24" s="610"/>
      <c r="CW24" s="610"/>
      <c r="CX24" s="610"/>
      <c r="CY24" s="611"/>
      <c r="CZ24" s="614">
        <v>43.6</v>
      </c>
      <c r="DA24" s="615"/>
      <c r="DB24" s="615"/>
      <c r="DC24" s="631"/>
      <c r="DD24" s="650">
        <v>15257530</v>
      </c>
      <c r="DE24" s="610"/>
      <c r="DF24" s="610"/>
      <c r="DG24" s="610"/>
      <c r="DH24" s="610"/>
      <c r="DI24" s="610"/>
      <c r="DJ24" s="610"/>
      <c r="DK24" s="611"/>
      <c r="DL24" s="650">
        <v>13887766</v>
      </c>
      <c r="DM24" s="610"/>
      <c r="DN24" s="610"/>
      <c r="DO24" s="610"/>
      <c r="DP24" s="610"/>
      <c r="DQ24" s="610"/>
      <c r="DR24" s="610"/>
      <c r="DS24" s="610"/>
      <c r="DT24" s="610"/>
      <c r="DU24" s="610"/>
      <c r="DV24" s="611"/>
      <c r="DW24" s="614">
        <v>51</v>
      </c>
      <c r="DX24" s="615"/>
      <c r="DY24" s="615"/>
      <c r="DZ24" s="615"/>
      <c r="EA24" s="615"/>
      <c r="EB24" s="615"/>
      <c r="EC24" s="616"/>
    </row>
    <row r="25" spans="2:133" ht="11.25" customHeight="1" x14ac:dyDescent="0.2">
      <c r="B25" s="617" t="s">
        <v>280</v>
      </c>
      <c r="C25" s="618"/>
      <c r="D25" s="618"/>
      <c r="E25" s="618"/>
      <c r="F25" s="618"/>
      <c r="G25" s="618"/>
      <c r="H25" s="618"/>
      <c r="I25" s="618"/>
      <c r="J25" s="618"/>
      <c r="K25" s="618"/>
      <c r="L25" s="618"/>
      <c r="M25" s="618"/>
      <c r="N25" s="618"/>
      <c r="O25" s="618"/>
      <c r="P25" s="618"/>
      <c r="Q25" s="619"/>
      <c r="R25" s="620">
        <v>28319813</v>
      </c>
      <c r="S25" s="621"/>
      <c r="T25" s="621"/>
      <c r="U25" s="621"/>
      <c r="V25" s="621"/>
      <c r="W25" s="621"/>
      <c r="X25" s="621"/>
      <c r="Y25" s="622"/>
      <c r="Z25" s="623">
        <v>55.5</v>
      </c>
      <c r="AA25" s="623"/>
      <c r="AB25" s="623"/>
      <c r="AC25" s="623"/>
      <c r="AD25" s="624">
        <v>27196872</v>
      </c>
      <c r="AE25" s="624"/>
      <c r="AF25" s="624"/>
      <c r="AG25" s="624"/>
      <c r="AH25" s="624"/>
      <c r="AI25" s="624"/>
      <c r="AJ25" s="624"/>
      <c r="AK25" s="624"/>
      <c r="AL25" s="625">
        <v>99.8</v>
      </c>
      <c r="AM25" s="626"/>
      <c r="AN25" s="626"/>
      <c r="AO25" s="627"/>
      <c r="AP25" s="617" t="s">
        <v>281</v>
      </c>
      <c r="AQ25" s="636"/>
      <c r="AR25" s="636"/>
      <c r="AS25" s="636"/>
      <c r="AT25" s="636"/>
      <c r="AU25" s="636"/>
      <c r="AV25" s="636"/>
      <c r="AW25" s="636"/>
      <c r="AX25" s="636"/>
      <c r="AY25" s="636"/>
      <c r="AZ25" s="636"/>
      <c r="BA25" s="636"/>
      <c r="BB25" s="636"/>
      <c r="BC25" s="636"/>
      <c r="BD25" s="636"/>
      <c r="BE25" s="636"/>
      <c r="BF25" s="637"/>
      <c r="BG25" s="620" t="s">
        <v>122</v>
      </c>
      <c r="BH25" s="621"/>
      <c r="BI25" s="621"/>
      <c r="BJ25" s="621"/>
      <c r="BK25" s="621"/>
      <c r="BL25" s="621"/>
      <c r="BM25" s="621"/>
      <c r="BN25" s="622"/>
      <c r="BO25" s="623" t="s">
        <v>122</v>
      </c>
      <c r="BP25" s="623"/>
      <c r="BQ25" s="623"/>
      <c r="BR25" s="623"/>
      <c r="BS25" s="624" t="s">
        <v>122</v>
      </c>
      <c r="BT25" s="624"/>
      <c r="BU25" s="624"/>
      <c r="BV25" s="624"/>
      <c r="BW25" s="624"/>
      <c r="BX25" s="624"/>
      <c r="BY25" s="624"/>
      <c r="BZ25" s="624"/>
      <c r="CA25" s="624"/>
      <c r="CB25" s="628"/>
      <c r="CD25" s="617" t="s">
        <v>282</v>
      </c>
      <c r="CE25" s="618"/>
      <c r="CF25" s="618"/>
      <c r="CG25" s="618"/>
      <c r="CH25" s="618"/>
      <c r="CI25" s="618"/>
      <c r="CJ25" s="618"/>
      <c r="CK25" s="618"/>
      <c r="CL25" s="618"/>
      <c r="CM25" s="618"/>
      <c r="CN25" s="618"/>
      <c r="CO25" s="618"/>
      <c r="CP25" s="618"/>
      <c r="CQ25" s="619"/>
      <c r="CR25" s="620">
        <v>7892456</v>
      </c>
      <c r="CS25" s="653"/>
      <c r="CT25" s="653"/>
      <c r="CU25" s="653"/>
      <c r="CV25" s="653"/>
      <c r="CW25" s="653"/>
      <c r="CX25" s="653"/>
      <c r="CY25" s="654"/>
      <c r="CZ25" s="625">
        <v>16.100000000000001</v>
      </c>
      <c r="DA25" s="651"/>
      <c r="DB25" s="651"/>
      <c r="DC25" s="655"/>
      <c r="DD25" s="629">
        <v>7235515</v>
      </c>
      <c r="DE25" s="653"/>
      <c r="DF25" s="653"/>
      <c r="DG25" s="653"/>
      <c r="DH25" s="653"/>
      <c r="DI25" s="653"/>
      <c r="DJ25" s="653"/>
      <c r="DK25" s="654"/>
      <c r="DL25" s="629">
        <v>7098297</v>
      </c>
      <c r="DM25" s="653"/>
      <c r="DN25" s="653"/>
      <c r="DO25" s="653"/>
      <c r="DP25" s="653"/>
      <c r="DQ25" s="653"/>
      <c r="DR25" s="653"/>
      <c r="DS25" s="653"/>
      <c r="DT25" s="653"/>
      <c r="DU25" s="653"/>
      <c r="DV25" s="654"/>
      <c r="DW25" s="625">
        <v>26.1</v>
      </c>
      <c r="DX25" s="651"/>
      <c r="DY25" s="651"/>
      <c r="DZ25" s="651"/>
      <c r="EA25" s="651"/>
      <c r="EB25" s="651"/>
      <c r="EC25" s="652"/>
    </row>
    <row r="26" spans="2:133" ht="11.25" customHeight="1" x14ac:dyDescent="0.2">
      <c r="B26" s="617" t="s">
        <v>283</v>
      </c>
      <c r="C26" s="618"/>
      <c r="D26" s="618"/>
      <c r="E26" s="618"/>
      <c r="F26" s="618"/>
      <c r="G26" s="618"/>
      <c r="H26" s="618"/>
      <c r="I26" s="618"/>
      <c r="J26" s="618"/>
      <c r="K26" s="618"/>
      <c r="L26" s="618"/>
      <c r="M26" s="618"/>
      <c r="N26" s="618"/>
      <c r="O26" s="618"/>
      <c r="P26" s="618"/>
      <c r="Q26" s="619"/>
      <c r="R26" s="620">
        <v>6928</v>
      </c>
      <c r="S26" s="621"/>
      <c r="T26" s="621"/>
      <c r="U26" s="621"/>
      <c r="V26" s="621"/>
      <c r="W26" s="621"/>
      <c r="X26" s="621"/>
      <c r="Y26" s="622"/>
      <c r="Z26" s="623">
        <v>0</v>
      </c>
      <c r="AA26" s="623"/>
      <c r="AB26" s="623"/>
      <c r="AC26" s="623"/>
      <c r="AD26" s="624">
        <v>6928</v>
      </c>
      <c r="AE26" s="624"/>
      <c r="AF26" s="624"/>
      <c r="AG26" s="624"/>
      <c r="AH26" s="624"/>
      <c r="AI26" s="624"/>
      <c r="AJ26" s="624"/>
      <c r="AK26" s="624"/>
      <c r="AL26" s="625">
        <v>0</v>
      </c>
      <c r="AM26" s="626"/>
      <c r="AN26" s="626"/>
      <c r="AO26" s="627"/>
      <c r="AP26" s="617" t="s">
        <v>284</v>
      </c>
      <c r="AQ26" s="636"/>
      <c r="AR26" s="636"/>
      <c r="AS26" s="636"/>
      <c r="AT26" s="636"/>
      <c r="AU26" s="636"/>
      <c r="AV26" s="636"/>
      <c r="AW26" s="636"/>
      <c r="AX26" s="636"/>
      <c r="AY26" s="636"/>
      <c r="AZ26" s="636"/>
      <c r="BA26" s="636"/>
      <c r="BB26" s="636"/>
      <c r="BC26" s="636"/>
      <c r="BD26" s="636"/>
      <c r="BE26" s="636"/>
      <c r="BF26" s="637"/>
      <c r="BG26" s="620" t="s">
        <v>122</v>
      </c>
      <c r="BH26" s="621"/>
      <c r="BI26" s="621"/>
      <c r="BJ26" s="621"/>
      <c r="BK26" s="621"/>
      <c r="BL26" s="621"/>
      <c r="BM26" s="621"/>
      <c r="BN26" s="622"/>
      <c r="BO26" s="623" t="s">
        <v>122</v>
      </c>
      <c r="BP26" s="623"/>
      <c r="BQ26" s="623"/>
      <c r="BR26" s="623"/>
      <c r="BS26" s="624" t="s">
        <v>122</v>
      </c>
      <c r="BT26" s="624"/>
      <c r="BU26" s="624"/>
      <c r="BV26" s="624"/>
      <c r="BW26" s="624"/>
      <c r="BX26" s="624"/>
      <c r="BY26" s="624"/>
      <c r="BZ26" s="624"/>
      <c r="CA26" s="624"/>
      <c r="CB26" s="628"/>
      <c r="CD26" s="617" t="s">
        <v>285</v>
      </c>
      <c r="CE26" s="618"/>
      <c r="CF26" s="618"/>
      <c r="CG26" s="618"/>
      <c r="CH26" s="618"/>
      <c r="CI26" s="618"/>
      <c r="CJ26" s="618"/>
      <c r="CK26" s="618"/>
      <c r="CL26" s="618"/>
      <c r="CM26" s="618"/>
      <c r="CN26" s="618"/>
      <c r="CO26" s="618"/>
      <c r="CP26" s="618"/>
      <c r="CQ26" s="619"/>
      <c r="CR26" s="620">
        <v>5220885</v>
      </c>
      <c r="CS26" s="621"/>
      <c r="CT26" s="621"/>
      <c r="CU26" s="621"/>
      <c r="CV26" s="621"/>
      <c r="CW26" s="621"/>
      <c r="CX26" s="621"/>
      <c r="CY26" s="622"/>
      <c r="CZ26" s="625">
        <v>10.6</v>
      </c>
      <c r="DA26" s="651"/>
      <c r="DB26" s="651"/>
      <c r="DC26" s="655"/>
      <c r="DD26" s="629">
        <v>4779177</v>
      </c>
      <c r="DE26" s="621"/>
      <c r="DF26" s="621"/>
      <c r="DG26" s="621"/>
      <c r="DH26" s="621"/>
      <c r="DI26" s="621"/>
      <c r="DJ26" s="621"/>
      <c r="DK26" s="622"/>
      <c r="DL26" s="629" t="s">
        <v>122</v>
      </c>
      <c r="DM26" s="621"/>
      <c r="DN26" s="621"/>
      <c r="DO26" s="621"/>
      <c r="DP26" s="621"/>
      <c r="DQ26" s="621"/>
      <c r="DR26" s="621"/>
      <c r="DS26" s="621"/>
      <c r="DT26" s="621"/>
      <c r="DU26" s="621"/>
      <c r="DV26" s="622"/>
      <c r="DW26" s="625" t="s">
        <v>122</v>
      </c>
      <c r="DX26" s="651"/>
      <c r="DY26" s="651"/>
      <c r="DZ26" s="651"/>
      <c r="EA26" s="651"/>
      <c r="EB26" s="651"/>
      <c r="EC26" s="652"/>
    </row>
    <row r="27" spans="2:133" ht="11.25" customHeight="1" x14ac:dyDescent="0.2">
      <c r="B27" s="617" t="s">
        <v>286</v>
      </c>
      <c r="C27" s="618"/>
      <c r="D27" s="618"/>
      <c r="E27" s="618"/>
      <c r="F27" s="618"/>
      <c r="G27" s="618"/>
      <c r="H27" s="618"/>
      <c r="I27" s="618"/>
      <c r="J27" s="618"/>
      <c r="K27" s="618"/>
      <c r="L27" s="618"/>
      <c r="M27" s="618"/>
      <c r="N27" s="618"/>
      <c r="O27" s="618"/>
      <c r="P27" s="618"/>
      <c r="Q27" s="619"/>
      <c r="R27" s="620">
        <v>388298</v>
      </c>
      <c r="S27" s="621"/>
      <c r="T27" s="621"/>
      <c r="U27" s="621"/>
      <c r="V27" s="621"/>
      <c r="W27" s="621"/>
      <c r="X27" s="621"/>
      <c r="Y27" s="622"/>
      <c r="Z27" s="623">
        <v>0.8</v>
      </c>
      <c r="AA27" s="623"/>
      <c r="AB27" s="623"/>
      <c r="AC27" s="623"/>
      <c r="AD27" s="624" t="s">
        <v>122</v>
      </c>
      <c r="AE27" s="624"/>
      <c r="AF27" s="624"/>
      <c r="AG27" s="624"/>
      <c r="AH27" s="624"/>
      <c r="AI27" s="624"/>
      <c r="AJ27" s="624"/>
      <c r="AK27" s="624"/>
      <c r="AL27" s="625" t="s">
        <v>122</v>
      </c>
      <c r="AM27" s="626"/>
      <c r="AN27" s="626"/>
      <c r="AO27" s="627"/>
      <c r="AP27" s="617" t="s">
        <v>287</v>
      </c>
      <c r="AQ27" s="618"/>
      <c r="AR27" s="618"/>
      <c r="AS27" s="618"/>
      <c r="AT27" s="618"/>
      <c r="AU27" s="618"/>
      <c r="AV27" s="618"/>
      <c r="AW27" s="618"/>
      <c r="AX27" s="618"/>
      <c r="AY27" s="618"/>
      <c r="AZ27" s="618"/>
      <c r="BA27" s="618"/>
      <c r="BB27" s="618"/>
      <c r="BC27" s="618"/>
      <c r="BD27" s="618"/>
      <c r="BE27" s="618"/>
      <c r="BF27" s="619"/>
      <c r="BG27" s="620">
        <v>14923813</v>
      </c>
      <c r="BH27" s="621"/>
      <c r="BI27" s="621"/>
      <c r="BJ27" s="621"/>
      <c r="BK27" s="621"/>
      <c r="BL27" s="621"/>
      <c r="BM27" s="621"/>
      <c r="BN27" s="622"/>
      <c r="BO27" s="623">
        <v>100</v>
      </c>
      <c r="BP27" s="623"/>
      <c r="BQ27" s="623"/>
      <c r="BR27" s="623"/>
      <c r="BS27" s="624">
        <v>460450</v>
      </c>
      <c r="BT27" s="624"/>
      <c r="BU27" s="624"/>
      <c r="BV27" s="624"/>
      <c r="BW27" s="624"/>
      <c r="BX27" s="624"/>
      <c r="BY27" s="624"/>
      <c r="BZ27" s="624"/>
      <c r="CA27" s="624"/>
      <c r="CB27" s="628"/>
      <c r="CD27" s="617" t="s">
        <v>288</v>
      </c>
      <c r="CE27" s="618"/>
      <c r="CF27" s="618"/>
      <c r="CG27" s="618"/>
      <c r="CH27" s="618"/>
      <c r="CI27" s="618"/>
      <c r="CJ27" s="618"/>
      <c r="CK27" s="618"/>
      <c r="CL27" s="618"/>
      <c r="CM27" s="618"/>
      <c r="CN27" s="618"/>
      <c r="CO27" s="618"/>
      <c r="CP27" s="618"/>
      <c r="CQ27" s="619"/>
      <c r="CR27" s="620">
        <v>9271733</v>
      </c>
      <c r="CS27" s="653"/>
      <c r="CT27" s="653"/>
      <c r="CU27" s="653"/>
      <c r="CV27" s="653"/>
      <c r="CW27" s="653"/>
      <c r="CX27" s="653"/>
      <c r="CY27" s="654"/>
      <c r="CZ27" s="625">
        <v>18.899999999999999</v>
      </c>
      <c r="DA27" s="651"/>
      <c r="DB27" s="651"/>
      <c r="DC27" s="655"/>
      <c r="DD27" s="629">
        <v>3745886</v>
      </c>
      <c r="DE27" s="653"/>
      <c r="DF27" s="653"/>
      <c r="DG27" s="653"/>
      <c r="DH27" s="653"/>
      <c r="DI27" s="653"/>
      <c r="DJ27" s="653"/>
      <c r="DK27" s="654"/>
      <c r="DL27" s="629">
        <v>2513340</v>
      </c>
      <c r="DM27" s="653"/>
      <c r="DN27" s="653"/>
      <c r="DO27" s="653"/>
      <c r="DP27" s="653"/>
      <c r="DQ27" s="653"/>
      <c r="DR27" s="653"/>
      <c r="DS27" s="653"/>
      <c r="DT27" s="653"/>
      <c r="DU27" s="653"/>
      <c r="DV27" s="654"/>
      <c r="DW27" s="625">
        <v>9.1999999999999993</v>
      </c>
      <c r="DX27" s="651"/>
      <c r="DY27" s="651"/>
      <c r="DZ27" s="651"/>
      <c r="EA27" s="651"/>
      <c r="EB27" s="651"/>
      <c r="EC27" s="652"/>
    </row>
    <row r="28" spans="2:133" ht="11.25" customHeight="1" x14ac:dyDescent="0.2">
      <c r="B28" s="617" t="s">
        <v>289</v>
      </c>
      <c r="C28" s="618"/>
      <c r="D28" s="618"/>
      <c r="E28" s="618"/>
      <c r="F28" s="618"/>
      <c r="G28" s="618"/>
      <c r="H28" s="618"/>
      <c r="I28" s="618"/>
      <c r="J28" s="618"/>
      <c r="K28" s="618"/>
      <c r="L28" s="618"/>
      <c r="M28" s="618"/>
      <c r="N28" s="618"/>
      <c r="O28" s="618"/>
      <c r="P28" s="618"/>
      <c r="Q28" s="619"/>
      <c r="R28" s="620">
        <v>310820</v>
      </c>
      <c r="S28" s="621"/>
      <c r="T28" s="621"/>
      <c r="U28" s="621"/>
      <c r="V28" s="621"/>
      <c r="W28" s="621"/>
      <c r="X28" s="621"/>
      <c r="Y28" s="622"/>
      <c r="Z28" s="623">
        <v>0.6</v>
      </c>
      <c r="AA28" s="623"/>
      <c r="AB28" s="623"/>
      <c r="AC28" s="623"/>
      <c r="AD28" s="624">
        <v>40944</v>
      </c>
      <c r="AE28" s="624"/>
      <c r="AF28" s="624"/>
      <c r="AG28" s="624"/>
      <c r="AH28" s="624"/>
      <c r="AI28" s="624"/>
      <c r="AJ28" s="624"/>
      <c r="AK28" s="624"/>
      <c r="AL28" s="625">
        <v>0.2</v>
      </c>
      <c r="AM28" s="626"/>
      <c r="AN28" s="626"/>
      <c r="AO28" s="627"/>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23"/>
      <c r="BP28" s="623"/>
      <c r="BQ28" s="623"/>
      <c r="BR28" s="623"/>
      <c r="BS28" s="629"/>
      <c r="BT28" s="621"/>
      <c r="BU28" s="621"/>
      <c r="BV28" s="621"/>
      <c r="BW28" s="621"/>
      <c r="BX28" s="621"/>
      <c r="BY28" s="621"/>
      <c r="BZ28" s="621"/>
      <c r="CA28" s="621"/>
      <c r="CB28" s="630"/>
      <c r="CD28" s="617" t="s">
        <v>290</v>
      </c>
      <c r="CE28" s="618"/>
      <c r="CF28" s="618"/>
      <c r="CG28" s="618"/>
      <c r="CH28" s="618"/>
      <c r="CI28" s="618"/>
      <c r="CJ28" s="618"/>
      <c r="CK28" s="618"/>
      <c r="CL28" s="618"/>
      <c r="CM28" s="618"/>
      <c r="CN28" s="618"/>
      <c r="CO28" s="618"/>
      <c r="CP28" s="618"/>
      <c r="CQ28" s="619"/>
      <c r="CR28" s="620">
        <v>4289368</v>
      </c>
      <c r="CS28" s="621"/>
      <c r="CT28" s="621"/>
      <c r="CU28" s="621"/>
      <c r="CV28" s="621"/>
      <c r="CW28" s="621"/>
      <c r="CX28" s="621"/>
      <c r="CY28" s="622"/>
      <c r="CZ28" s="625">
        <v>8.6999999999999993</v>
      </c>
      <c r="DA28" s="651"/>
      <c r="DB28" s="651"/>
      <c r="DC28" s="655"/>
      <c r="DD28" s="629">
        <v>4276129</v>
      </c>
      <c r="DE28" s="621"/>
      <c r="DF28" s="621"/>
      <c r="DG28" s="621"/>
      <c r="DH28" s="621"/>
      <c r="DI28" s="621"/>
      <c r="DJ28" s="621"/>
      <c r="DK28" s="622"/>
      <c r="DL28" s="629">
        <v>4276129</v>
      </c>
      <c r="DM28" s="621"/>
      <c r="DN28" s="621"/>
      <c r="DO28" s="621"/>
      <c r="DP28" s="621"/>
      <c r="DQ28" s="621"/>
      <c r="DR28" s="621"/>
      <c r="DS28" s="621"/>
      <c r="DT28" s="621"/>
      <c r="DU28" s="621"/>
      <c r="DV28" s="622"/>
      <c r="DW28" s="625">
        <v>15.7</v>
      </c>
      <c r="DX28" s="651"/>
      <c r="DY28" s="651"/>
      <c r="DZ28" s="651"/>
      <c r="EA28" s="651"/>
      <c r="EB28" s="651"/>
      <c r="EC28" s="652"/>
    </row>
    <row r="29" spans="2:133" ht="11.25" customHeight="1" x14ac:dyDescent="0.2">
      <c r="B29" s="617" t="s">
        <v>291</v>
      </c>
      <c r="C29" s="618"/>
      <c r="D29" s="618"/>
      <c r="E29" s="618"/>
      <c r="F29" s="618"/>
      <c r="G29" s="618"/>
      <c r="H29" s="618"/>
      <c r="I29" s="618"/>
      <c r="J29" s="618"/>
      <c r="K29" s="618"/>
      <c r="L29" s="618"/>
      <c r="M29" s="618"/>
      <c r="N29" s="618"/>
      <c r="O29" s="618"/>
      <c r="P29" s="618"/>
      <c r="Q29" s="619"/>
      <c r="R29" s="620">
        <v>85154</v>
      </c>
      <c r="S29" s="621"/>
      <c r="T29" s="621"/>
      <c r="U29" s="621"/>
      <c r="V29" s="621"/>
      <c r="W29" s="621"/>
      <c r="X29" s="621"/>
      <c r="Y29" s="622"/>
      <c r="Z29" s="623">
        <v>0.2</v>
      </c>
      <c r="AA29" s="623"/>
      <c r="AB29" s="623"/>
      <c r="AC29" s="623"/>
      <c r="AD29" s="624" t="s">
        <v>122</v>
      </c>
      <c r="AE29" s="624"/>
      <c r="AF29" s="624"/>
      <c r="AG29" s="624"/>
      <c r="AH29" s="624"/>
      <c r="AI29" s="624"/>
      <c r="AJ29" s="624"/>
      <c r="AK29" s="624"/>
      <c r="AL29" s="625" t="s">
        <v>122</v>
      </c>
      <c r="AM29" s="626"/>
      <c r="AN29" s="626"/>
      <c r="AO29" s="627"/>
      <c r="AP29" s="641"/>
      <c r="AQ29" s="642"/>
      <c r="AR29" s="642"/>
      <c r="AS29" s="642"/>
      <c r="AT29" s="642"/>
      <c r="AU29" s="642"/>
      <c r="AV29" s="642"/>
      <c r="AW29" s="642"/>
      <c r="AX29" s="642"/>
      <c r="AY29" s="642"/>
      <c r="AZ29" s="642"/>
      <c r="BA29" s="642"/>
      <c r="BB29" s="642"/>
      <c r="BC29" s="642"/>
      <c r="BD29" s="642"/>
      <c r="BE29" s="642"/>
      <c r="BF29" s="643"/>
      <c r="BG29" s="620"/>
      <c r="BH29" s="621"/>
      <c r="BI29" s="621"/>
      <c r="BJ29" s="621"/>
      <c r="BK29" s="621"/>
      <c r="BL29" s="621"/>
      <c r="BM29" s="621"/>
      <c r="BN29" s="622"/>
      <c r="BO29" s="623"/>
      <c r="BP29" s="623"/>
      <c r="BQ29" s="623"/>
      <c r="BR29" s="623"/>
      <c r="BS29" s="624"/>
      <c r="BT29" s="624"/>
      <c r="BU29" s="624"/>
      <c r="BV29" s="624"/>
      <c r="BW29" s="624"/>
      <c r="BX29" s="624"/>
      <c r="BY29" s="624"/>
      <c r="BZ29" s="624"/>
      <c r="CA29" s="624"/>
      <c r="CB29" s="628"/>
      <c r="CD29" s="656" t="s">
        <v>292</v>
      </c>
      <c r="CE29" s="657"/>
      <c r="CF29" s="617" t="s">
        <v>66</v>
      </c>
      <c r="CG29" s="618"/>
      <c r="CH29" s="618"/>
      <c r="CI29" s="618"/>
      <c r="CJ29" s="618"/>
      <c r="CK29" s="618"/>
      <c r="CL29" s="618"/>
      <c r="CM29" s="618"/>
      <c r="CN29" s="618"/>
      <c r="CO29" s="618"/>
      <c r="CP29" s="618"/>
      <c r="CQ29" s="619"/>
      <c r="CR29" s="620">
        <v>4288312</v>
      </c>
      <c r="CS29" s="653"/>
      <c r="CT29" s="653"/>
      <c r="CU29" s="653"/>
      <c r="CV29" s="653"/>
      <c r="CW29" s="653"/>
      <c r="CX29" s="653"/>
      <c r="CY29" s="654"/>
      <c r="CZ29" s="625">
        <v>8.6999999999999993</v>
      </c>
      <c r="DA29" s="651"/>
      <c r="DB29" s="651"/>
      <c r="DC29" s="655"/>
      <c r="DD29" s="629">
        <v>4275073</v>
      </c>
      <c r="DE29" s="653"/>
      <c r="DF29" s="653"/>
      <c r="DG29" s="653"/>
      <c r="DH29" s="653"/>
      <c r="DI29" s="653"/>
      <c r="DJ29" s="653"/>
      <c r="DK29" s="654"/>
      <c r="DL29" s="629">
        <v>4275073</v>
      </c>
      <c r="DM29" s="653"/>
      <c r="DN29" s="653"/>
      <c r="DO29" s="653"/>
      <c r="DP29" s="653"/>
      <c r="DQ29" s="653"/>
      <c r="DR29" s="653"/>
      <c r="DS29" s="653"/>
      <c r="DT29" s="653"/>
      <c r="DU29" s="653"/>
      <c r="DV29" s="654"/>
      <c r="DW29" s="625">
        <v>15.7</v>
      </c>
      <c r="DX29" s="651"/>
      <c r="DY29" s="651"/>
      <c r="DZ29" s="651"/>
      <c r="EA29" s="651"/>
      <c r="EB29" s="651"/>
      <c r="EC29" s="652"/>
    </row>
    <row r="30" spans="2:133" ht="11.25" customHeight="1" x14ac:dyDescent="0.2">
      <c r="B30" s="617" t="s">
        <v>293</v>
      </c>
      <c r="C30" s="618"/>
      <c r="D30" s="618"/>
      <c r="E30" s="618"/>
      <c r="F30" s="618"/>
      <c r="G30" s="618"/>
      <c r="H30" s="618"/>
      <c r="I30" s="618"/>
      <c r="J30" s="618"/>
      <c r="K30" s="618"/>
      <c r="L30" s="618"/>
      <c r="M30" s="618"/>
      <c r="N30" s="618"/>
      <c r="O30" s="618"/>
      <c r="P30" s="618"/>
      <c r="Q30" s="619"/>
      <c r="R30" s="620">
        <v>7135168</v>
      </c>
      <c r="S30" s="621"/>
      <c r="T30" s="621"/>
      <c r="U30" s="621"/>
      <c r="V30" s="621"/>
      <c r="W30" s="621"/>
      <c r="X30" s="621"/>
      <c r="Y30" s="622"/>
      <c r="Z30" s="623">
        <v>14</v>
      </c>
      <c r="AA30" s="623"/>
      <c r="AB30" s="623"/>
      <c r="AC30" s="623"/>
      <c r="AD30" s="624" t="s">
        <v>122</v>
      </c>
      <c r="AE30" s="624"/>
      <c r="AF30" s="624"/>
      <c r="AG30" s="624"/>
      <c r="AH30" s="624"/>
      <c r="AI30" s="624"/>
      <c r="AJ30" s="624"/>
      <c r="AK30" s="624"/>
      <c r="AL30" s="625" t="s">
        <v>122</v>
      </c>
      <c r="AM30" s="626"/>
      <c r="AN30" s="626"/>
      <c r="AO30" s="627"/>
      <c r="AP30" s="602" t="s">
        <v>211</v>
      </c>
      <c r="AQ30" s="603"/>
      <c r="AR30" s="603"/>
      <c r="AS30" s="603"/>
      <c r="AT30" s="603"/>
      <c r="AU30" s="603"/>
      <c r="AV30" s="603"/>
      <c r="AW30" s="603"/>
      <c r="AX30" s="603"/>
      <c r="AY30" s="603"/>
      <c r="AZ30" s="603"/>
      <c r="BA30" s="603"/>
      <c r="BB30" s="603"/>
      <c r="BC30" s="603"/>
      <c r="BD30" s="603"/>
      <c r="BE30" s="603"/>
      <c r="BF30" s="604"/>
      <c r="BG30" s="602" t="s">
        <v>294</v>
      </c>
      <c r="BH30" s="662"/>
      <c r="BI30" s="662"/>
      <c r="BJ30" s="662"/>
      <c r="BK30" s="662"/>
      <c r="BL30" s="662"/>
      <c r="BM30" s="662"/>
      <c r="BN30" s="662"/>
      <c r="BO30" s="662"/>
      <c r="BP30" s="662"/>
      <c r="BQ30" s="663"/>
      <c r="BR30" s="602" t="s">
        <v>295</v>
      </c>
      <c r="BS30" s="662"/>
      <c r="BT30" s="662"/>
      <c r="BU30" s="662"/>
      <c r="BV30" s="662"/>
      <c r="BW30" s="662"/>
      <c r="BX30" s="662"/>
      <c r="BY30" s="662"/>
      <c r="BZ30" s="662"/>
      <c r="CA30" s="662"/>
      <c r="CB30" s="663"/>
      <c r="CD30" s="658"/>
      <c r="CE30" s="659"/>
      <c r="CF30" s="617" t="s">
        <v>296</v>
      </c>
      <c r="CG30" s="618"/>
      <c r="CH30" s="618"/>
      <c r="CI30" s="618"/>
      <c r="CJ30" s="618"/>
      <c r="CK30" s="618"/>
      <c r="CL30" s="618"/>
      <c r="CM30" s="618"/>
      <c r="CN30" s="618"/>
      <c r="CO30" s="618"/>
      <c r="CP30" s="618"/>
      <c r="CQ30" s="619"/>
      <c r="CR30" s="620">
        <v>4125831</v>
      </c>
      <c r="CS30" s="621"/>
      <c r="CT30" s="621"/>
      <c r="CU30" s="621"/>
      <c r="CV30" s="621"/>
      <c r="CW30" s="621"/>
      <c r="CX30" s="621"/>
      <c r="CY30" s="622"/>
      <c r="CZ30" s="625">
        <v>8.4</v>
      </c>
      <c r="DA30" s="651"/>
      <c r="DB30" s="651"/>
      <c r="DC30" s="655"/>
      <c r="DD30" s="629">
        <v>4112592</v>
      </c>
      <c r="DE30" s="621"/>
      <c r="DF30" s="621"/>
      <c r="DG30" s="621"/>
      <c r="DH30" s="621"/>
      <c r="DI30" s="621"/>
      <c r="DJ30" s="621"/>
      <c r="DK30" s="622"/>
      <c r="DL30" s="629">
        <v>4112592</v>
      </c>
      <c r="DM30" s="621"/>
      <c r="DN30" s="621"/>
      <c r="DO30" s="621"/>
      <c r="DP30" s="621"/>
      <c r="DQ30" s="621"/>
      <c r="DR30" s="621"/>
      <c r="DS30" s="621"/>
      <c r="DT30" s="621"/>
      <c r="DU30" s="621"/>
      <c r="DV30" s="622"/>
      <c r="DW30" s="625">
        <v>15.1</v>
      </c>
      <c r="DX30" s="651"/>
      <c r="DY30" s="651"/>
      <c r="DZ30" s="651"/>
      <c r="EA30" s="651"/>
      <c r="EB30" s="651"/>
      <c r="EC30" s="652"/>
    </row>
    <row r="31" spans="2:133" ht="11.25" customHeight="1" x14ac:dyDescent="0.2">
      <c r="B31" s="633" t="s">
        <v>297</v>
      </c>
      <c r="C31" s="634"/>
      <c r="D31" s="634"/>
      <c r="E31" s="634"/>
      <c r="F31" s="634"/>
      <c r="G31" s="634"/>
      <c r="H31" s="634"/>
      <c r="I31" s="634"/>
      <c r="J31" s="634"/>
      <c r="K31" s="634"/>
      <c r="L31" s="634"/>
      <c r="M31" s="634"/>
      <c r="N31" s="634"/>
      <c r="O31" s="634"/>
      <c r="P31" s="634"/>
      <c r="Q31" s="635"/>
      <c r="R31" s="620" t="s">
        <v>122</v>
      </c>
      <c r="S31" s="621"/>
      <c r="T31" s="621"/>
      <c r="U31" s="621"/>
      <c r="V31" s="621"/>
      <c r="W31" s="621"/>
      <c r="X31" s="621"/>
      <c r="Y31" s="622"/>
      <c r="Z31" s="623" t="s">
        <v>122</v>
      </c>
      <c r="AA31" s="623"/>
      <c r="AB31" s="623"/>
      <c r="AC31" s="623"/>
      <c r="AD31" s="624" t="s">
        <v>122</v>
      </c>
      <c r="AE31" s="624"/>
      <c r="AF31" s="624"/>
      <c r="AG31" s="624"/>
      <c r="AH31" s="624"/>
      <c r="AI31" s="624"/>
      <c r="AJ31" s="624"/>
      <c r="AK31" s="624"/>
      <c r="AL31" s="625" t="s">
        <v>122</v>
      </c>
      <c r="AM31" s="626"/>
      <c r="AN31" s="626"/>
      <c r="AO31" s="627"/>
      <c r="AP31" s="666" t="s">
        <v>298</v>
      </c>
      <c r="AQ31" s="667"/>
      <c r="AR31" s="667"/>
      <c r="AS31" s="667"/>
      <c r="AT31" s="672" t="s">
        <v>299</v>
      </c>
      <c r="AU31" s="200"/>
      <c r="AV31" s="200"/>
      <c r="AW31" s="200"/>
      <c r="AX31" s="606" t="s">
        <v>177</v>
      </c>
      <c r="AY31" s="607"/>
      <c r="AZ31" s="607"/>
      <c r="BA31" s="607"/>
      <c r="BB31" s="607"/>
      <c r="BC31" s="607"/>
      <c r="BD31" s="607"/>
      <c r="BE31" s="607"/>
      <c r="BF31" s="608"/>
      <c r="BG31" s="676">
        <v>99.2</v>
      </c>
      <c r="BH31" s="664"/>
      <c r="BI31" s="664"/>
      <c r="BJ31" s="664"/>
      <c r="BK31" s="664"/>
      <c r="BL31" s="664"/>
      <c r="BM31" s="615">
        <v>96.7</v>
      </c>
      <c r="BN31" s="664"/>
      <c r="BO31" s="664"/>
      <c r="BP31" s="664"/>
      <c r="BQ31" s="665"/>
      <c r="BR31" s="676">
        <v>99.2</v>
      </c>
      <c r="BS31" s="664"/>
      <c r="BT31" s="664"/>
      <c r="BU31" s="664"/>
      <c r="BV31" s="664"/>
      <c r="BW31" s="664"/>
      <c r="BX31" s="615">
        <v>96.6</v>
      </c>
      <c r="BY31" s="664"/>
      <c r="BZ31" s="664"/>
      <c r="CA31" s="664"/>
      <c r="CB31" s="665"/>
      <c r="CD31" s="658"/>
      <c r="CE31" s="659"/>
      <c r="CF31" s="617" t="s">
        <v>300</v>
      </c>
      <c r="CG31" s="618"/>
      <c r="CH31" s="618"/>
      <c r="CI31" s="618"/>
      <c r="CJ31" s="618"/>
      <c r="CK31" s="618"/>
      <c r="CL31" s="618"/>
      <c r="CM31" s="618"/>
      <c r="CN31" s="618"/>
      <c r="CO31" s="618"/>
      <c r="CP31" s="618"/>
      <c r="CQ31" s="619"/>
      <c r="CR31" s="620">
        <v>162481</v>
      </c>
      <c r="CS31" s="653"/>
      <c r="CT31" s="653"/>
      <c r="CU31" s="653"/>
      <c r="CV31" s="653"/>
      <c r="CW31" s="653"/>
      <c r="CX31" s="653"/>
      <c r="CY31" s="654"/>
      <c r="CZ31" s="625">
        <v>0.3</v>
      </c>
      <c r="DA31" s="651"/>
      <c r="DB31" s="651"/>
      <c r="DC31" s="655"/>
      <c r="DD31" s="629">
        <v>162481</v>
      </c>
      <c r="DE31" s="653"/>
      <c r="DF31" s="653"/>
      <c r="DG31" s="653"/>
      <c r="DH31" s="653"/>
      <c r="DI31" s="653"/>
      <c r="DJ31" s="653"/>
      <c r="DK31" s="654"/>
      <c r="DL31" s="629">
        <v>162481</v>
      </c>
      <c r="DM31" s="653"/>
      <c r="DN31" s="653"/>
      <c r="DO31" s="653"/>
      <c r="DP31" s="653"/>
      <c r="DQ31" s="653"/>
      <c r="DR31" s="653"/>
      <c r="DS31" s="653"/>
      <c r="DT31" s="653"/>
      <c r="DU31" s="653"/>
      <c r="DV31" s="654"/>
      <c r="DW31" s="625">
        <v>0.6</v>
      </c>
      <c r="DX31" s="651"/>
      <c r="DY31" s="651"/>
      <c r="DZ31" s="651"/>
      <c r="EA31" s="651"/>
      <c r="EB31" s="651"/>
      <c r="EC31" s="652"/>
    </row>
    <row r="32" spans="2:133" ht="11.25" customHeight="1" x14ac:dyDescent="0.2">
      <c r="B32" s="617" t="s">
        <v>301</v>
      </c>
      <c r="C32" s="618"/>
      <c r="D32" s="618"/>
      <c r="E32" s="618"/>
      <c r="F32" s="618"/>
      <c r="G32" s="618"/>
      <c r="H32" s="618"/>
      <c r="I32" s="618"/>
      <c r="J32" s="618"/>
      <c r="K32" s="618"/>
      <c r="L32" s="618"/>
      <c r="M32" s="618"/>
      <c r="N32" s="618"/>
      <c r="O32" s="618"/>
      <c r="P32" s="618"/>
      <c r="Q32" s="619"/>
      <c r="R32" s="620">
        <v>3394219</v>
      </c>
      <c r="S32" s="621"/>
      <c r="T32" s="621"/>
      <c r="U32" s="621"/>
      <c r="V32" s="621"/>
      <c r="W32" s="621"/>
      <c r="X32" s="621"/>
      <c r="Y32" s="622"/>
      <c r="Z32" s="623">
        <v>6.7</v>
      </c>
      <c r="AA32" s="623"/>
      <c r="AB32" s="623"/>
      <c r="AC32" s="623"/>
      <c r="AD32" s="624" t="s">
        <v>122</v>
      </c>
      <c r="AE32" s="624"/>
      <c r="AF32" s="624"/>
      <c r="AG32" s="624"/>
      <c r="AH32" s="624"/>
      <c r="AI32" s="624"/>
      <c r="AJ32" s="624"/>
      <c r="AK32" s="624"/>
      <c r="AL32" s="625" t="s">
        <v>122</v>
      </c>
      <c r="AM32" s="626"/>
      <c r="AN32" s="626"/>
      <c r="AO32" s="627"/>
      <c r="AP32" s="668"/>
      <c r="AQ32" s="669"/>
      <c r="AR32" s="669"/>
      <c r="AS32" s="669"/>
      <c r="AT32" s="673"/>
      <c r="AU32" s="196" t="s">
        <v>302</v>
      </c>
      <c r="AX32" s="617" t="s">
        <v>303</v>
      </c>
      <c r="AY32" s="618"/>
      <c r="AZ32" s="618"/>
      <c r="BA32" s="618"/>
      <c r="BB32" s="618"/>
      <c r="BC32" s="618"/>
      <c r="BD32" s="618"/>
      <c r="BE32" s="618"/>
      <c r="BF32" s="619"/>
      <c r="BG32" s="677">
        <v>99.1</v>
      </c>
      <c r="BH32" s="653"/>
      <c r="BI32" s="653"/>
      <c r="BJ32" s="653"/>
      <c r="BK32" s="653"/>
      <c r="BL32" s="653"/>
      <c r="BM32" s="626">
        <v>96.6</v>
      </c>
      <c r="BN32" s="653"/>
      <c r="BO32" s="653"/>
      <c r="BP32" s="653"/>
      <c r="BQ32" s="675"/>
      <c r="BR32" s="677">
        <v>99</v>
      </c>
      <c r="BS32" s="653"/>
      <c r="BT32" s="653"/>
      <c r="BU32" s="653"/>
      <c r="BV32" s="653"/>
      <c r="BW32" s="653"/>
      <c r="BX32" s="626">
        <v>96.4</v>
      </c>
      <c r="BY32" s="653"/>
      <c r="BZ32" s="653"/>
      <c r="CA32" s="653"/>
      <c r="CB32" s="675"/>
      <c r="CD32" s="660"/>
      <c r="CE32" s="661"/>
      <c r="CF32" s="617" t="s">
        <v>304</v>
      </c>
      <c r="CG32" s="618"/>
      <c r="CH32" s="618"/>
      <c r="CI32" s="618"/>
      <c r="CJ32" s="618"/>
      <c r="CK32" s="618"/>
      <c r="CL32" s="618"/>
      <c r="CM32" s="618"/>
      <c r="CN32" s="618"/>
      <c r="CO32" s="618"/>
      <c r="CP32" s="618"/>
      <c r="CQ32" s="619"/>
      <c r="CR32" s="620">
        <v>1056</v>
      </c>
      <c r="CS32" s="621"/>
      <c r="CT32" s="621"/>
      <c r="CU32" s="621"/>
      <c r="CV32" s="621"/>
      <c r="CW32" s="621"/>
      <c r="CX32" s="621"/>
      <c r="CY32" s="622"/>
      <c r="CZ32" s="625">
        <v>0</v>
      </c>
      <c r="DA32" s="651"/>
      <c r="DB32" s="651"/>
      <c r="DC32" s="655"/>
      <c r="DD32" s="629">
        <v>1056</v>
      </c>
      <c r="DE32" s="621"/>
      <c r="DF32" s="621"/>
      <c r="DG32" s="621"/>
      <c r="DH32" s="621"/>
      <c r="DI32" s="621"/>
      <c r="DJ32" s="621"/>
      <c r="DK32" s="622"/>
      <c r="DL32" s="629">
        <v>1056</v>
      </c>
      <c r="DM32" s="621"/>
      <c r="DN32" s="621"/>
      <c r="DO32" s="621"/>
      <c r="DP32" s="621"/>
      <c r="DQ32" s="621"/>
      <c r="DR32" s="621"/>
      <c r="DS32" s="621"/>
      <c r="DT32" s="621"/>
      <c r="DU32" s="621"/>
      <c r="DV32" s="622"/>
      <c r="DW32" s="625">
        <v>0</v>
      </c>
      <c r="DX32" s="651"/>
      <c r="DY32" s="651"/>
      <c r="DZ32" s="651"/>
      <c r="EA32" s="651"/>
      <c r="EB32" s="651"/>
      <c r="EC32" s="652"/>
    </row>
    <row r="33" spans="2:133" ht="11.25" customHeight="1" x14ac:dyDescent="0.2">
      <c r="B33" s="617" t="s">
        <v>305</v>
      </c>
      <c r="C33" s="618"/>
      <c r="D33" s="618"/>
      <c r="E33" s="618"/>
      <c r="F33" s="618"/>
      <c r="G33" s="618"/>
      <c r="H33" s="618"/>
      <c r="I33" s="618"/>
      <c r="J33" s="618"/>
      <c r="K33" s="618"/>
      <c r="L33" s="618"/>
      <c r="M33" s="618"/>
      <c r="N33" s="618"/>
      <c r="O33" s="618"/>
      <c r="P33" s="618"/>
      <c r="Q33" s="619"/>
      <c r="R33" s="620">
        <v>57213</v>
      </c>
      <c r="S33" s="621"/>
      <c r="T33" s="621"/>
      <c r="U33" s="621"/>
      <c r="V33" s="621"/>
      <c r="W33" s="621"/>
      <c r="X33" s="621"/>
      <c r="Y33" s="622"/>
      <c r="Z33" s="623">
        <v>0.1</v>
      </c>
      <c r="AA33" s="623"/>
      <c r="AB33" s="623"/>
      <c r="AC33" s="623"/>
      <c r="AD33" s="624" t="s">
        <v>122</v>
      </c>
      <c r="AE33" s="624"/>
      <c r="AF33" s="624"/>
      <c r="AG33" s="624"/>
      <c r="AH33" s="624"/>
      <c r="AI33" s="624"/>
      <c r="AJ33" s="624"/>
      <c r="AK33" s="624"/>
      <c r="AL33" s="625" t="s">
        <v>122</v>
      </c>
      <c r="AM33" s="626"/>
      <c r="AN33" s="626"/>
      <c r="AO33" s="627"/>
      <c r="AP33" s="670"/>
      <c r="AQ33" s="671"/>
      <c r="AR33" s="671"/>
      <c r="AS33" s="671"/>
      <c r="AT33" s="674"/>
      <c r="AU33" s="201"/>
      <c r="AV33" s="201"/>
      <c r="AW33" s="201"/>
      <c r="AX33" s="641" t="s">
        <v>306</v>
      </c>
      <c r="AY33" s="642"/>
      <c r="AZ33" s="642"/>
      <c r="BA33" s="642"/>
      <c r="BB33" s="642"/>
      <c r="BC33" s="642"/>
      <c r="BD33" s="642"/>
      <c r="BE33" s="642"/>
      <c r="BF33" s="643"/>
      <c r="BG33" s="678">
        <v>99.3</v>
      </c>
      <c r="BH33" s="679"/>
      <c r="BI33" s="679"/>
      <c r="BJ33" s="679"/>
      <c r="BK33" s="679"/>
      <c r="BL33" s="679"/>
      <c r="BM33" s="680">
        <v>96.6</v>
      </c>
      <c r="BN33" s="679"/>
      <c r="BO33" s="679"/>
      <c r="BP33" s="679"/>
      <c r="BQ33" s="681"/>
      <c r="BR33" s="678">
        <v>99.3</v>
      </c>
      <c r="BS33" s="679"/>
      <c r="BT33" s="679"/>
      <c r="BU33" s="679"/>
      <c r="BV33" s="679"/>
      <c r="BW33" s="679"/>
      <c r="BX33" s="680">
        <v>96.6</v>
      </c>
      <c r="BY33" s="679"/>
      <c r="BZ33" s="679"/>
      <c r="CA33" s="679"/>
      <c r="CB33" s="681"/>
      <c r="CD33" s="617" t="s">
        <v>307</v>
      </c>
      <c r="CE33" s="618"/>
      <c r="CF33" s="618"/>
      <c r="CG33" s="618"/>
      <c r="CH33" s="618"/>
      <c r="CI33" s="618"/>
      <c r="CJ33" s="618"/>
      <c r="CK33" s="618"/>
      <c r="CL33" s="618"/>
      <c r="CM33" s="618"/>
      <c r="CN33" s="618"/>
      <c r="CO33" s="618"/>
      <c r="CP33" s="618"/>
      <c r="CQ33" s="619"/>
      <c r="CR33" s="620">
        <v>18848212</v>
      </c>
      <c r="CS33" s="653"/>
      <c r="CT33" s="653"/>
      <c r="CU33" s="653"/>
      <c r="CV33" s="653"/>
      <c r="CW33" s="653"/>
      <c r="CX33" s="653"/>
      <c r="CY33" s="654"/>
      <c r="CZ33" s="625">
        <v>38.299999999999997</v>
      </c>
      <c r="DA33" s="651"/>
      <c r="DB33" s="651"/>
      <c r="DC33" s="655"/>
      <c r="DD33" s="629">
        <v>15402363</v>
      </c>
      <c r="DE33" s="653"/>
      <c r="DF33" s="653"/>
      <c r="DG33" s="653"/>
      <c r="DH33" s="653"/>
      <c r="DI33" s="653"/>
      <c r="DJ33" s="653"/>
      <c r="DK33" s="654"/>
      <c r="DL33" s="629">
        <v>11707487</v>
      </c>
      <c r="DM33" s="653"/>
      <c r="DN33" s="653"/>
      <c r="DO33" s="653"/>
      <c r="DP33" s="653"/>
      <c r="DQ33" s="653"/>
      <c r="DR33" s="653"/>
      <c r="DS33" s="653"/>
      <c r="DT33" s="653"/>
      <c r="DU33" s="653"/>
      <c r="DV33" s="654"/>
      <c r="DW33" s="625">
        <v>43</v>
      </c>
      <c r="DX33" s="651"/>
      <c r="DY33" s="651"/>
      <c r="DZ33" s="651"/>
      <c r="EA33" s="651"/>
      <c r="EB33" s="651"/>
      <c r="EC33" s="652"/>
    </row>
    <row r="34" spans="2:133" ht="11.25" customHeight="1" x14ac:dyDescent="0.2">
      <c r="B34" s="617" t="s">
        <v>308</v>
      </c>
      <c r="C34" s="618"/>
      <c r="D34" s="618"/>
      <c r="E34" s="618"/>
      <c r="F34" s="618"/>
      <c r="G34" s="618"/>
      <c r="H34" s="618"/>
      <c r="I34" s="618"/>
      <c r="J34" s="618"/>
      <c r="K34" s="618"/>
      <c r="L34" s="618"/>
      <c r="M34" s="618"/>
      <c r="N34" s="618"/>
      <c r="O34" s="618"/>
      <c r="P34" s="618"/>
      <c r="Q34" s="619"/>
      <c r="R34" s="620">
        <v>342105</v>
      </c>
      <c r="S34" s="621"/>
      <c r="T34" s="621"/>
      <c r="U34" s="621"/>
      <c r="V34" s="621"/>
      <c r="W34" s="621"/>
      <c r="X34" s="621"/>
      <c r="Y34" s="622"/>
      <c r="Z34" s="623">
        <v>0.7</v>
      </c>
      <c r="AA34" s="623"/>
      <c r="AB34" s="623"/>
      <c r="AC34" s="623"/>
      <c r="AD34" s="624" t="s">
        <v>122</v>
      </c>
      <c r="AE34" s="624"/>
      <c r="AF34" s="624"/>
      <c r="AG34" s="624"/>
      <c r="AH34" s="624"/>
      <c r="AI34" s="624"/>
      <c r="AJ34" s="624"/>
      <c r="AK34" s="624"/>
      <c r="AL34" s="625" t="s">
        <v>122</v>
      </c>
      <c r="AM34" s="626"/>
      <c r="AN34" s="626"/>
      <c r="AO34" s="62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7" t="s">
        <v>309</v>
      </c>
      <c r="CE34" s="618"/>
      <c r="CF34" s="618"/>
      <c r="CG34" s="618"/>
      <c r="CH34" s="618"/>
      <c r="CI34" s="618"/>
      <c r="CJ34" s="618"/>
      <c r="CK34" s="618"/>
      <c r="CL34" s="618"/>
      <c r="CM34" s="618"/>
      <c r="CN34" s="618"/>
      <c r="CO34" s="618"/>
      <c r="CP34" s="618"/>
      <c r="CQ34" s="619"/>
      <c r="CR34" s="620">
        <v>6777746</v>
      </c>
      <c r="CS34" s="621"/>
      <c r="CT34" s="621"/>
      <c r="CU34" s="621"/>
      <c r="CV34" s="621"/>
      <c r="CW34" s="621"/>
      <c r="CX34" s="621"/>
      <c r="CY34" s="622"/>
      <c r="CZ34" s="625">
        <v>13.8</v>
      </c>
      <c r="DA34" s="651"/>
      <c r="DB34" s="651"/>
      <c r="DC34" s="655"/>
      <c r="DD34" s="629">
        <v>4741780</v>
      </c>
      <c r="DE34" s="621"/>
      <c r="DF34" s="621"/>
      <c r="DG34" s="621"/>
      <c r="DH34" s="621"/>
      <c r="DI34" s="621"/>
      <c r="DJ34" s="621"/>
      <c r="DK34" s="622"/>
      <c r="DL34" s="629">
        <v>4438370</v>
      </c>
      <c r="DM34" s="621"/>
      <c r="DN34" s="621"/>
      <c r="DO34" s="621"/>
      <c r="DP34" s="621"/>
      <c r="DQ34" s="621"/>
      <c r="DR34" s="621"/>
      <c r="DS34" s="621"/>
      <c r="DT34" s="621"/>
      <c r="DU34" s="621"/>
      <c r="DV34" s="622"/>
      <c r="DW34" s="625">
        <v>16.3</v>
      </c>
      <c r="DX34" s="651"/>
      <c r="DY34" s="651"/>
      <c r="DZ34" s="651"/>
      <c r="EA34" s="651"/>
      <c r="EB34" s="651"/>
      <c r="EC34" s="652"/>
    </row>
    <row r="35" spans="2:133" ht="11.25" customHeight="1" x14ac:dyDescent="0.2">
      <c r="B35" s="617" t="s">
        <v>310</v>
      </c>
      <c r="C35" s="618"/>
      <c r="D35" s="618"/>
      <c r="E35" s="618"/>
      <c r="F35" s="618"/>
      <c r="G35" s="618"/>
      <c r="H35" s="618"/>
      <c r="I35" s="618"/>
      <c r="J35" s="618"/>
      <c r="K35" s="618"/>
      <c r="L35" s="618"/>
      <c r="M35" s="618"/>
      <c r="N35" s="618"/>
      <c r="O35" s="618"/>
      <c r="P35" s="618"/>
      <c r="Q35" s="619"/>
      <c r="R35" s="620">
        <v>2412593</v>
      </c>
      <c r="S35" s="621"/>
      <c r="T35" s="621"/>
      <c r="U35" s="621"/>
      <c r="V35" s="621"/>
      <c r="W35" s="621"/>
      <c r="X35" s="621"/>
      <c r="Y35" s="622"/>
      <c r="Z35" s="623">
        <v>4.7</v>
      </c>
      <c r="AA35" s="623"/>
      <c r="AB35" s="623"/>
      <c r="AC35" s="623"/>
      <c r="AD35" s="624" t="s">
        <v>122</v>
      </c>
      <c r="AE35" s="624"/>
      <c r="AF35" s="624"/>
      <c r="AG35" s="624"/>
      <c r="AH35" s="624"/>
      <c r="AI35" s="624"/>
      <c r="AJ35" s="624"/>
      <c r="AK35" s="624"/>
      <c r="AL35" s="625" t="s">
        <v>122</v>
      </c>
      <c r="AM35" s="626"/>
      <c r="AN35" s="626"/>
      <c r="AO35" s="627"/>
      <c r="AP35" s="204"/>
      <c r="AQ35" s="602" t="s">
        <v>311</v>
      </c>
      <c r="AR35" s="603"/>
      <c r="AS35" s="603"/>
      <c r="AT35" s="603"/>
      <c r="AU35" s="603"/>
      <c r="AV35" s="603"/>
      <c r="AW35" s="603"/>
      <c r="AX35" s="603"/>
      <c r="AY35" s="603"/>
      <c r="AZ35" s="603"/>
      <c r="BA35" s="603"/>
      <c r="BB35" s="603"/>
      <c r="BC35" s="603"/>
      <c r="BD35" s="603"/>
      <c r="BE35" s="603"/>
      <c r="BF35" s="604"/>
      <c r="BG35" s="602" t="s">
        <v>312</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17" t="s">
        <v>313</v>
      </c>
      <c r="CE35" s="618"/>
      <c r="CF35" s="618"/>
      <c r="CG35" s="618"/>
      <c r="CH35" s="618"/>
      <c r="CI35" s="618"/>
      <c r="CJ35" s="618"/>
      <c r="CK35" s="618"/>
      <c r="CL35" s="618"/>
      <c r="CM35" s="618"/>
      <c r="CN35" s="618"/>
      <c r="CO35" s="618"/>
      <c r="CP35" s="618"/>
      <c r="CQ35" s="619"/>
      <c r="CR35" s="620">
        <v>380707</v>
      </c>
      <c r="CS35" s="653"/>
      <c r="CT35" s="653"/>
      <c r="CU35" s="653"/>
      <c r="CV35" s="653"/>
      <c r="CW35" s="653"/>
      <c r="CX35" s="653"/>
      <c r="CY35" s="654"/>
      <c r="CZ35" s="625">
        <v>0.8</v>
      </c>
      <c r="DA35" s="651"/>
      <c r="DB35" s="651"/>
      <c r="DC35" s="655"/>
      <c r="DD35" s="629">
        <v>363177</v>
      </c>
      <c r="DE35" s="653"/>
      <c r="DF35" s="653"/>
      <c r="DG35" s="653"/>
      <c r="DH35" s="653"/>
      <c r="DI35" s="653"/>
      <c r="DJ35" s="653"/>
      <c r="DK35" s="654"/>
      <c r="DL35" s="629">
        <v>363034</v>
      </c>
      <c r="DM35" s="653"/>
      <c r="DN35" s="653"/>
      <c r="DO35" s="653"/>
      <c r="DP35" s="653"/>
      <c r="DQ35" s="653"/>
      <c r="DR35" s="653"/>
      <c r="DS35" s="653"/>
      <c r="DT35" s="653"/>
      <c r="DU35" s="653"/>
      <c r="DV35" s="654"/>
      <c r="DW35" s="625">
        <v>1.3</v>
      </c>
      <c r="DX35" s="651"/>
      <c r="DY35" s="651"/>
      <c r="DZ35" s="651"/>
      <c r="EA35" s="651"/>
      <c r="EB35" s="651"/>
      <c r="EC35" s="652"/>
    </row>
    <row r="36" spans="2:133" ht="11.25" customHeight="1" x14ac:dyDescent="0.2">
      <c r="B36" s="617" t="s">
        <v>314</v>
      </c>
      <c r="C36" s="618"/>
      <c r="D36" s="618"/>
      <c r="E36" s="618"/>
      <c r="F36" s="618"/>
      <c r="G36" s="618"/>
      <c r="H36" s="618"/>
      <c r="I36" s="618"/>
      <c r="J36" s="618"/>
      <c r="K36" s="618"/>
      <c r="L36" s="618"/>
      <c r="M36" s="618"/>
      <c r="N36" s="618"/>
      <c r="O36" s="618"/>
      <c r="P36" s="618"/>
      <c r="Q36" s="619"/>
      <c r="R36" s="620">
        <v>2712224</v>
      </c>
      <c r="S36" s="621"/>
      <c r="T36" s="621"/>
      <c r="U36" s="621"/>
      <c r="V36" s="621"/>
      <c r="W36" s="621"/>
      <c r="X36" s="621"/>
      <c r="Y36" s="622"/>
      <c r="Z36" s="623">
        <v>5.3</v>
      </c>
      <c r="AA36" s="623"/>
      <c r="AB36" s="623"/>
      <c r="AC36" s="623"/>
      <c r="AD36" s="624" t="s">
        <v>122</v>
      </c>
      <c r="AE36" s="624"/>
      <c r="AF36" s="624"/>
      <c r="AG36" s="624"/>
      <c r="AH36" s="624"/>
      <c r="AI36" s="624"/>
      <c r="AJ36" s="624"/>
      <c r="AK36" s="624"/>
      <c r="AL36" s="625" t="s">
        <v>122</v>
      </c>
      <c r="AM36" s="626"/>
      <c r="AN36" s="626"/>
      <c r="AO36" s="627"/>
      <c r="AP36" s="204"/>
      <c r="AQ36" s="686" t="s">
        <v>315</v>
      </c>
      <c r="AR36" s="687"/>
      <c r="AS36" s="687"/>
      <c r="AT36" s="687"/>
      <c r="AU36" s="687"/>
      <c r="AV36" s="687"/>
      <c r="AW36" s="687"/>
      <c r="AX36" s="687"/>
      <c r="AY36" s="688"/>
      <c r="AZ36" s="609">
        <v>4841995</v>
      </c>
      <c r="BA36" s="610"/>
      <c r="BB36" s="610"/>
      <c r="BC36" s="610"/>
      <c r="BD36" s="610"/>
      <c r="BE36" s="610"/>
      <c r="BF36" s="682"/>
      <c r="BG36" s="606" t="s">
        <v>316</v>
      </c>
      <c r="BH36" s="607"/>
      <c r="BI36" s="607"/>
      <c r="BJ36" s="607"/>
      <c r="BK36" s="607"/>
      <c r="BL36" s="607"/>
      <c r="BM36" s="607"/>
      <c r="BN36" s="607"/>
      <c r="BO36" s="607"/>
      <c r="BP36" s="607"/>
      <c r="BQ36" s="607"/>
      <c r="BR36" s="607"/>
      <c r="BS36" s="607"/>
      <c r="BT36" s="607"/>
      <c r="BU36" s="608"/>
      <c r="BV36" s="609">
        <v>17272</v>
      </c>
      <c r="BW36" s="610"/>
      <c r="BX36" s="610"/>
      <c r="BY36" s="610"/>
      <c r="BZ36" s="610"/>
      <c r="CA36" s="610"/>
      <c r="CB36" s="682"/>
      <c r="CD36" s="617" t="s">
        <v>317</v>
      </c>
      <c r="CE36" s="618"/>
      <c r="CF36" s="618"/>
      <c r="CG36" s="618"/>
      <c r="CH36" s="618"/>
      <c r="CI36" s="618"/>
      <c r="CJ36" s="618"/>
      <c r="CK36" s="618"/>
      <c r="CL36" s="618"/>
      <c r="CM36" s="618"/>
      <c r="CN36" s="618"/>
      <c r="CO36" s="618"/>
      <c r="CP36" s="618"/>
      <c r="CQ36" s="619"/>
      <c r="CR36" s="620">
        <v>6539288</v>
      </c>
      <c r="CS36" s="621"/>
      <c r="CT36" s="621"/>
      <c r="CU36" s="621"/>
      <c r="CV36" s="621"/>
      <c r="CW36" s="621"/>
      <c r="CX36" s="621"/>
      <c r="CY36" s="622"/>
      <c r="CZ36" s="625">
        <v>13.3</v>
      </c>
      <c r="DA36" s="651"/>
      <c r="DB36" s="651"/>
      <c r="DC36" s="655"/>
      <c r="DD36" s="629">
        <v>5666280</v>
      </c>
      <c r="DE36" s="621"/>
      <c r="DF36" s="621"/>
      <c r="DG36" s="621"/>
      <c r="DH36" s="621"/>
      <c r="DI36" s="621"/>
      <c r="DJ36" s="621"/>
      <c r="DK36" s="622"/>
      <c r="DL36" s="629">
        <v>4380738</v>
      </c>
      <c r="DM36" s="621"/>
      <c r="DN36" s="621"/>
      <c r="DO36" s="621"/>
      <c r="DP36" s="621"/>
      <c r="DQ36" s="621"/>
      <c r="DR36" s="621"/>
      <c r="DS36" s="621"/>
      <c r="DT36" s="621"/>
      <c r="DU36" s="621"/>
      <c r="DV36" s="622"/>
      <c r="DW36" s="625">
        <v>16.100000000000001</v>
      </c>
      <c r="DX36" s="651"/>
      <c r="DY36" s="651"/>
      <c r="DZ36" s="651"/>
      <c r="EA36" s="651"/>
      <c r="EB36" s="651"/>
      <c r="EC36" s="652"/>
    </row>
    <row r="37" spans="2:133" ht="11.25" customHeight="1" x14ac:dyDescent="0.2">
      <c r="B37" s="617" t="s">
        <v>318</v>
      </c>
      <c r="C37" s="618"/>
      <c r="D37" s="618"/>
      <c r="E37" s="618"/>
      <c r="F37" s="618"/>
      <c r="G37" s="618"/>
      <c r="H37" s="618"/>
      <c r="I37" s="618"/>
      <c r="J37" s="618"/>
      <c r="K37" s="618"/>
      <c r="L37" s="618"/>
      <c r="M37" s="618"/>
      <c r="N37" s="618"/>
      <c r="O37" s="618"/>
      <c r="P37" s="618"/>
      <c r="Q37" s="619"/>
      <c r="R37" s="620">
        <v>788431</v>
      </c>
      <c r="S37" s="621"/>
      <c r="T37" s="621"/>
      <c r="U37" s="621"/>
      <c r="V37" s="621"/>
      <c r="W37" s="621"/>
      <c r="X37" s="621"/>
      <c r="Y37" s="622"/>
      <c r="Z37" s="623">
        <v>1.5</v>
      </c>
      <c r="AA37" s="623"/>
      <c r="AB37" s="623"/>
      <c r="AC37" s="623"/>
      <c r="AD37" s="624">
        <v>3806</v>
      </c>
      <c r="AE37" s="624"/>
      <c r="AF37" s="624"/>
      <c r="AG37" s="624"/>
      <c r="AH37" s="624"/>
      <c r="AI37" s="624"/>
      <c r="AJ37" s="624"/>
      <c r="AK37" s="624"/>
      <c r="AL37" s="625">
        <v>0</v>
      </c>
      <c r="AM37" s="626"/>
      <c r="AN37" s="626"/>
      <c r="AO37" s="627"/>
      <c r="AQ37" s="683" t="s">
        <v>319</v>
      </c>
      <c r="AR37" s="684"/>
      <c r="AS37" s="684"/>
      <c r="AT37" s="684"/>
      <c r="AU37" s="684"/>
      <c r="AV37" s="684"/>
      <c r="AW37" s="684"/>
      <c r="AX37" s="684"/>
      <c r="AY37" s="685"/>
      <c r="AZ37" s="620">
        <v>1213296</v>
      </c>
      <c r="BA37" s="621"/>
      <c r="BB37" s="621"/>
      <c r="BC37" s="621"/>
      <c r="BD37" s="653"/>
      <c r="BE37" s="653"/>
      <c r="BF37" s="675"/>
      <c r="BG37" s="617" t="s">
        <v>320</v>
      </c>
      <c r="BH37" s="618"/>
      <c r="BI37" s="618"/>
      <c r="BJ37" s="618"/>
      <c r="BK37" s="618"/>
      <c r="BL37" s="618"/>
      <c r="BM37" s="618"/>
      <c r="BN37" s="618"/>
      <c r="BO37" s="618"/>
      <c r="BP37" s="618"/>
      <c r="BQ37" s="618"/>
      <c r="BR37" s="618"/>
      <c r="BS37" s="618"/>
      <c r="BT37" s="618"/>
      <c r="BU37" s="619"/>
      <c r="BV37" s="620">
        <v>-15697</v>
      </c>
      <c r="BW37" s="621"/>
      <c r="BX37" s="621"/>
      <c r="BY37" s="621"/>
      <c r="BZ37" s="621"/>
      <c r="CA37" s="621"/>
      <c r="CB37" s="630"/>
      <c r="CD37" s="617" t="s">
        <v>321</v>
      </c>
      <c r="CE37" s="618"/>
      <c r="CF37" s="618"/>
      <c r="CG37" s="618"/>
      <c r="CH37" s="618"/>
      <c r="CI37" s="618"/>
      <c r="CJ37" s="618"/>
      <c r="CK37" s="618"/>
      <c r="CL37" s="618"/>
      <c r="CM37" s="618"/>
      <c r="CN37" s="618"/>
      <c r="CO37" s="618"/>
      <c r="CP37" s="618"/>
      <c r="CQ37" s="619"/>
      <c r="CR37" s="620">
        <v>2288871</v>
      </c>
      <c r="CS37" s="653"/>
      <c r="CT37" s="653"/>
      <c r="CU37" s="653"/>
      <c r="CV37" s="653"/>
      <c r="CW37" s="653"/>
      <c r="CX37" s="653"/>
      <c r="CY37" s="654"/>
      <c r="CZ37" s="625">
        <v>4.7</v>
      </c>
      <c r="DA37" s="651"/>
      <c r="DB37" s="651"/>
      <c r="DC37" s="655"/>
      <c r="DD37" s="629">
        <v>2288871</v>
      </c>
      <c r="DE37" s="653"/>
      <c r="DF37" s="653"/>
      <c r="DG37" s="653"/>
      <c r="DH37" s="653"/>
      <c r="DI37" s="653"/>
      <c r="DJ37" s="653"/>
      <c r="DK37" s="654"/>
      <c r="DL37" s="629">
        <v>2268670</v>
      </c>
      <c r="DM37" s="653"/>
      <c r="DN37" s="653"/>
      <c r="DO37" s="653"/>
      <c r="DP37" s="653"/>
      <c r="DQ37" s="653"/>
      <c r="DR37" s="653"/>
      <c r="DS37" s="653"/>
      <c r="DT37" s="653"/>
      <c r="DU37" s="653"/>
      <c r="DV37" s="654"/>
      <c r="DW37" s="625">
        <v>8.3000000000000007</v>
      </c>
      <c r="DX37" s="651"/>
      <c r="DY37" s="651"/>
      <c r="DZ37" s="651"/>
      <c r="EA37" s="651"/>
      <c r="EB37" s="651"/>
      <c r="EC37" s="652"/>
    </row>
    <row r="38" spans="2:133" ht="11.25" customHeight="1" x14ac:dyDescent="0.2">
      <c r="B38" s="617" t="s">
        <v>322</v>
      </c>
      <c r="C38" s="618"/>
      <c r="D38" s="618"/>
      <c r="E38" s="618"/>
      <c r="F38" s="618"/>
      <c r="G38" s="618"/>
      <c r="H38" s="618"/>
      <c r="I38" s="618"/>
      <c r="J38" s="618"/>
      <c r="K38" s="618"/>
      <c r="L38" s="618"/>
      <c r="M38" s="618"/>
      <c r="N38" s="618"/>
      <c r="O38" s="618"/>
      <c r="P38" s="618"/>
      <c r="Q38" s="619"/>
      <c r="R38" s="620">
        <v>5053000</v>
      </c>
      <c r="S38" s="621"/>
      <c r="T38" s="621"/>
      <c r="U38" s="621"/>
      <c r="V38" s="621"/>
      <c r="W38" s="621"/>
      <c r="X38" s="621"/>
      <c r="Y38" s="622"/>
      <c r="Z38" s="623">
        <v>9.9</v>
      </c>
      <c r="AA38" s="623"/>
      <c r="AB38" s="623"/>
      <c r="AC38" s="623"/>
      <c r="AD38" s="624" t="s">
        <v>122</v>
      </c>
      <c r="AE38" s="624"/>
      <c r="AF38" s="624"/>
      <c r="AG38" s="624"/>
      <c r="AH38" s="624"/>
      <c r="AI38" s="624"/>
      <c r="AJ38" s="624"/>
      <c r="AK38" s="624"/>
      <c r="AL38" s="625" t="s">
        <v>122</v>
      </c>
      <c r="AM38" s="626"/>
      <c r="AN38" s="626"/>
      <c r="AO38" s="627"/>
      <c r="AQ38" s="683" t="s">
        <v>323</v>
      </c>
      <c r="AR38" s="684"/>
      <c r="AS38" s="684"/>
      <c r="AT38" s="684"/>
      <c r="AU38" s="684"/>
      <c r="AV38" s="684"/>
      <c r="AW38" s="684"/>
      <c r="AX38" s="684"/>
      <c r="AY38" s="685"/>
      <c r="AZ38" s="620">
        <v>168517</v>
      </c>
      <c r="BA38" s="621"/>
      <c r="BB38" s="621"/>
      <c r="BC38" s="621"/>
      <c r="BD38" s="653"/>
      <c r="BE38" s="653"/>
      <c r="BF38" s="675"/>
      <c r="BG38" s="617" t="s">
        <v>324</v>
      </c>
      <c r="BH38" s="618"/>
      <c r="BI38" s="618"/>
      <c r="BJ38" s="618"/>
      <c r="BK38" s="618"/>
      <c r="BL38" s="618"/>
      <c r="BM38" s="618"/>
      <c r="BN38" s="618"/>
      <c r="BO38" s="618"/>
      <c r="BP38" s="618"/>
      <c r="BQ38" s="618"/>
      <c r="BR38" s="618"/>
      <c r="BS38" s="618"/>
      <c r="BT38" s="618"/>
      <c r="BU38" s="619"/>
      <c r="BV38" s="620">
        <v>9962</v>
      </c>
      <c r="BW38" s="621"/>
      <c r="BX38" s="621"/>
      <c r="BY38" s="621"/>
      <c r="BZ38" s="621"/>
      <c r="CA38" s="621"/>
      <c r="CB38" s="630"/>
      <c r="CD38" s="617" t="s">
        <v>325</v>
      </c>
      <c r="CE38" s="618"/>
      <c r="CF38" s="618"/>
      <c r="CG38" s="618"/>
      <c r="CH38" s="618"/>
      <c r="CI38" s="618"/>
      <c r="CJ38" s="618"/>
      <c r="CK38" s="618"/>
      <c r="CL38" s="618"/>
      <c r="CM38" s="618"/>
      <c r="CN38" s="618"/>
      <c r="CO38" s="618"/>
      <c r="CP38" s="618"/>
      <c r="CQ38" s="619"/>
      <c r="CR38" s="620">
        <v>3264441</v>
      </c>
      <c r="CS38" s="621"/>
      <c r="CT38" s="621"/>
      <c r="CU38" s="621"/>
      <c r="CV38" s="621"/>
      <c r="CW38" s="621"/>
      <c r="CX38" s="621"/>
      <c r="CY38" s="622"/>
      <c r="CZ38" s="625">
        <v>6.6</v>
      </c>
      <c r="DA38" s="651"/>
      <c r="DB38" s="651"/>
      <c r="DC38" s="655"/>
      <c r="DD38" s="629">
        <v>2769913</v>
      </c>
      <c r="DE38" s="621"/>
      <c r="DF38" s="621"/>
      <c r="DG38" s="621"/>
      <c r="DH38" s="621"/>
      <c r="DI38" s="621"/>
      <c r="DJ38" s="621"/>
      <c r="DK38" s="622"/>
      <c r="DL38" s="629">
        <v>2525345</v>
      </c>
      <c r="DM38" s="621"/>
      <c r="DN38" s="621"/>
      <c r="DO38" s="621"/>
      <c r="DP38" s="621"/>
      <c r="DQ38" s="621"/>
      <c r="DR38" s="621"/>
      <c r="DS38" s="621"/>
      <c r="DT38" s="621"/>
      <c r="DU38" s="621"/>
      <c r="DV38" s="622"/>
      <c r="DW38" s="625">
        <v>9.3000000000000007</v>
      </c>
      <c r="DX38" s="651"/>
      <c r="DY38" s="651"/>
      <c r="DZ38" s="651"/>
      <c r="EA38" s="651"/>
      <c r="EB38" s="651"/>
      <c r="EC38" s="652"/>
    </row>
    <row r="39" spans="2:133" ht="11.25" customHeight="1" x14ac:dyDescent="0.2">
      <c r="B39" s="617" t="s">
        <v>326</v>
      </c>
      <c r="C39" s="618"/>
      <c r="D39" s="618"/>
      <c r="E39" s="618"/>
      <c r="F39" s="618"/>
      <c r="G39" s="618"/>
      <c r="H39" s="618"/>
      <c r="I39" s="618"/>
      <c r="J39" s="618"/>
      <c r="K39" s="618"/>
      <c r="L39" s="618"/>
      <c r="M39" s="618"/>
      <c r="N39" s="618"/>
      <c r="O39" s="618"/>
      <c r="P39" s="618"/>
      <c r="Q39" s="619"/>
      <c r="R39" s="620" t="s">
        <v>122</v>
      </c>
      <c r="S39" s="621"/>
      <c r="T39" s="621"/>
      <c r="U39" s="621"/>
      <c r="V39" s="621"/>
      <c r="W39" s="621"/>
      <c r="X39" s="621"/>
      <c r="Y39" s="622"/>
      <c r="Z39" s="623" t="s">
        <v>122</v>
      </c>
      <c r="AA39" s="623"/>
      <c r="AB39" s="623"/>
      <c r="AC39" s="623"/>
      <c r="AD39" s="624" t="s">
        <v>122</v>
      </c>
      <c r="AE39" s="624"/>
      <c r="AF39" s="624"/>
      <c r="AG39" s="624"/>
      <c r="AH39" s="624"/>
      <c r="AI39" s="624"/>
      <c r="AJ39" s="624"/>
      <c r="AK39" s="624"/>
      <c r="AL39" s="625" t="s">
        <v>122</v>
      </c>
      <c r="AM39" s="626"/>
      <c r="AN39" s="626"/>
      <c r="AO39" s="627"/>
      <c r="AQ39" s="683" t="s">
        <v>327</v>
      </c>
      <c r="AR39" s="684"/>
      <c r="AS39" s="684"/>
      <c r="AT39" s="684"/>
      <c r="AU39" s="684"/>
      <c r="AV39" s="684"/>
      <c r="AW39" s="684"/>
      <c r="AX39" s="684"/>
      <c r="AY39" s="685"/>
      <c r="AZ39" s="620">
        <v>128757</v>
      </c>
      <c r="BA39" s="621"/>
      <c r="BB39" s="621"/>
      <c r="BC39" s="621"/>
      <c r="BD39" s="653"/>
      <c r="BE39" s="653"/>
      <c r="BF39" s="675"/>
      <c r="BG39" s="617" t="s">
        <v>328</v>
      </c>
      <c r="BH39" s="618"/>
      <c r="BI39" s="618"/>
      <c r="BJ39" s="618"/>
      <c r="BK39" s="618"/>
      <c r="BL39" s="618"/>
      <c r="BM39" s="618"/>
      <c r="BN39" s="618"/>
      <c r="BO39" s="618"/>
      <c r="BP39" s="618"/>
      <c r="BQ39" s="618"/>
      <c r="BR39" s="618"/>
      <c r="BS39" s="618"/>
      <c r="BT39" s="618"/>
      <c r="BU39" s="619"/>
      <c r="BV39" s="620">
        <v>14916</v>
      </c>
      <c r="BW39" s="621"/>
      <c r="BX39" s="621"/>
      <c r="BY39" s="621"/>
      <c r="BZ39" s="621"/>
      <c r="CA39" s="621"/>
      <c r="CB39" s="630"/>
      <c r="CD39" s="617" t="s">
        <v>329</v>
      </c>
      <c r="CE39" s="618"/>
      <c r="CF39" s="618"/>
      <c r="CG39" s="618"/>
      <c r="CH39" s="618"/>
      <c r="CI39" s="618"/>
      <c r="CJ39" s="618"/>
      <c r="CK39" s="618"/>
      <c r="CL39" s="618"/>
      <c r="CM39" s="618"/>
      <c r="CN39" s="618"/>
      <c r="CO39" s="618"/>
      <c r="CP39" s="618"/>
      <c r="CQ39" s="619"/>
      <c r="CR39" s="620">
        <v>1613486</v>
      </c>
      <c r="CS39" s="653"/>
      <c r="CT39" s="653"/>
      <c r="CU39" s="653"/>
      <c r="CV39" s="653"/>
      <c r="CW39" s="653"/>
      <c r="CX39" s="653"/>
      <c r="CY39" s="654"/>
      <c r="CZ39" s="625">
        <v>3.3</v>
      </c>
      <c r="DA39" s="651"/>
      <c r="DB39" s="651"/>
      <c r="DC39" s="655"/>
      <c r="DD39" s="629">
        <v>1592249</v>
      </c>
      <c r="DE39" s="653"/>
      <c r="DF39" s="653"/>
      <c r="DG39" s="653"/>
      <c r="DH39" s="653"/>
      <c r="DI39" s="653"/>
      <c r="DJ39" s="653"/>
      <c r="DK39" s="654"/>
      <c r="DL39" s="629" t="s">
        <v>122</v>
      </c>
      <c r="DM39" s="653"/>
      <c r="DN39" s="653"/>
      <c r="DO39" s="653"/>
      <c r="DP39" s="653"/>
      <c r="DQ39" s="653"/>
      <c r="DR39" s="653"/>
      <c r="DS39" s="653"/>
      <c r="DT39" s="653"/>
      <c r="DU39" s="653"/>
      <c r="DV39" s="654"/>
      <c r="DW39" s="625" t="s">
        <v>122</v>
      </c>
      <c r="DX39" s="651"/>
      <c r="DY39" s="651"/>
      <c r="DZ39" s="651"/>
      <c r="EA39" s="651"/>
      <c r="EB39" s="651"/>
      <c r="EC39" s="652"/>
    </row>
    <row r="40" spans="2:133" ht="11.25" customHeight="1" x14ac:dyDescent="0.2">
      <c r="B40" s="617" t="s">
        <v>330</v>
      </c>
      <c r="C40" s="618"/>
      <c r="D40" s="618"/>
      <c r="E40" s="618"/>
      <c r="F40" s="618"/>
      <c r="G40" s="618"/>
      <c r="H40" s="618"/>
      <c r="I40" s="618"/>
      <c r="J40" s="618"/>
      <c r="K40" s="618"/>
      <c r="L40" s="618"/>
      <c r="M40" s="618"/>
      <c r="N40" s="618"/>
      <c r="O40" s="618"/>
      <c r="P40" s="618"/>
      <c r="Q40" s="619"/>
      <c r="R40" s="620" t="s">
        <v>122</v>
      </c>
      <c r="S40" s="621"/>
      <c r="T40" s="621"/>
      <c r="U40" s="621"/>
      <c r="V40" s="621"/>
      <c r="W40" s="621"/>
      <c r="X40" s="621"/>
      <c r="Y40" s="622"/>
      <c r="Z40" s="623" t="s">
        <v>122</v>
      </c>
      <c r="AA40" s="623"/>
      <c r="AB40" s="623"/>
      <c r="AC40" s="623"/>
      <c r="AD40" s="624" t="s">
        <v>122</v>
      </c>
      <c r="AE40" s="624"/>
      <c r="AF40" s="624"/>
      <c r="AG40" s="624"/>
      <c r="AH40" s="624"/>
      <c r="AI40" s="624"/>
      <c r="AJ40" s="624"/>
      <c r="AK40" s="624"/>
      <c r="AL40" s="625" t="s">
        <v>122</v>
      </c>
      <c r="AM40" s="626"/>
      <c r="AN40" s="626"/>
      <c r="AO40" s="627"/>
      <c r="AQ40" s="683" t="s">
        <v>331</v>
      </c>
      <c r="AR40" s="684"/>
      <c r="AS40" s="684"/>
      <c r="AT40" s="684"/>
      <c r="AU40" s="684"/>
      <c r="AV40" s="684"/>
      <c r="AW40" s="684"/>
      <c r="AX40" s="684"/>
      <c r="AY40" s="685"/>
      <c r="AZ40" s="620">
        <v>66984</v>
      </c>
      <c r="BA40" s="621"/>
      <c r="BB40" s="621"/>
      <c r="BC40" s="621"/>
      <c r="BD40" s="653"/>
      <c r="BE40" s="653"/>
      <c r="BF40" s="675"/>
      <c r="BG40" s="668" t="s">
        <v>332</v>
      </c>
      <c r="BH40" s="669"/>
      <c r="BI40" s="669"/>
      <c r="BJ40" s="669"/>
      <c r="BK40" s="669"/>
      <c r="BL40" s="205"/>
      <c r="BM40" s="618" t="s">
        <v>333</v>
      </c>
      <c r="BN40" s="618"/>
      <c r="BO40" s="618"/>
      <c r="BP40" s="618"/>
      <c r="BQ40" s="618"/>
      <c r="BR40" s="618"/>
      <c r="BS40" s="618"/>
      <c r="BT40" s="618"/>
      <c r="BU40" s="619"/>
      <c r="BV40" s="620">
        <v>105</v>
      </c>
      <c r="BW40" s="621"/>
      <c r="BX40" s="621"/>
      <c r="BY40" s="621"/>
      <c r="BZ40" s="621"/>
      <c r="CA40" s="621"/>
      <c r="CB40" s="630"/>
      <c r="CD40" s="617" t="s">
        <v>334</v>
      </c>
      <c r="CE40" s="618"/>
      <c r="CF40" s="618"/>
      <c r="CG40" s="618"/>
      <c r="CH40" s="618"/>
      <c r="CI40" s="618"/>
      <c r="CJ40" s="618"/>
      <c r="CK40" s="618"/>
      <c r="CL40" s="618"/>
      <c r="CM40" s="618"/>
      <c r="CN40" s="618"/>
      <c r="CO40" s="618"/>
      <c r="CP40" s="618"/>
      <c r="CQ40" s="619"/>
      <c r="CR40" s="620">
        <v>272544</v>
      </c>
      <c r="CS40" s="621"/>
      <c r="CT40" s="621"/>
      <c r="CU40" s="621"/>
      <c r="CV40" s="621"/>
      <c r="CW40" s="621"/>
      <c r="CX40" s="621"/>
      <c r="CY40" s="622"/>
      <c r="CZ40" s="625">
        <v>0.6</v>
      </c>
      <c r="DA40" s="651"/>
      <c r="DB40" s="651"/>
      <c r="DC40" s="655"/>
      <c r="DD40" s="629">
        <v>268964</v>
      </c>
      <c r="DE40" s="621"/>
      <c r="DF40" s="621"/>
      <c r="DG40" s="621"/>
      <c r="DH40" s="621"/>
      <c r="DI40" s="621"/>
      <c r="DJ40" s="621"/>
      <c r="DK40" s="622"/>
      <c r="DL40" s="629" t="s">
        <v>122</v>
      </c>
      <c r="DM40" s="621"/>
      <c r="DN40" s="621"/>
      <c r="DO40" s="621"/>
      <c r="DP40" s="621"/>
      <c r="DQ40" s="621"/>
      <c r="DR40" s="621"/>
      <c r="DS40" s="621"/>
      <c r="DT40" s="621"/>
      <c r="DU40" s="621"/>
      <c r="DV40" s="622"/>
      <c r="DW40" s="625" t="s">
        <v>122</v>
      </c>
      <c r="DX40" s="651"/>
      <c r="DY40" s="651"/>
      <c r="DZ40" s="651"/>
      <c r="EA40" s="651"/>
      <c r="EB40" s="651"/>
      <c r="EC40" s="652"/>
    </row>
    <row r="41" spans="2:133" ht="11.25" customHeight="1" x14ac:dyDescent="0.2">
      <c r="B41" s="641" t="s">
        <v>335</v>
      </c>
      <c r="C41" s="642"/>
      <c r="D41" s="642"/>
      <c r="E41" s="642"/>
      <c r="F41" s="642"/>
      <c r="G41" s="642"/>
      <c r="H41" s="642"/>
      <c r="I41" s="642"/>
      <c r="J41" s="642"/>
      <c r="K41" s="642"/>
      <c r="L41" s="642"/>
      <c r="M41" s="642"/>
      <c r="N41" s="642"/>
      <c r="O41" s="642"/>
      <c r="P41" s="642"/>
      <c r="Q41" s="643"/>
      <c r="R41" s="692">
        <v>51005966</v>
      </c>
      <c r="S41" s="693"/>
      <c r="T41" s="693"/>
      <c r="U41" s="693"/>
      <c r="V41" s="693"/>
      <c r="W41" s="693"/>
      <c r="X41" s="693"/>
      <c r="Y41" s="697"/>
      <c r="Z41" s="698">
        <v>100</v>
      </c>
      <c r="AA41" s="698"/>
      <c r="AB41" s="698"/>
      <c r="AC41" s="698"/>
      <c r="AD41" s="699">
        <v>27248550</v>
      </c>
      <c r="AE41" s="699"/>
      <c r="AF41" s="699"/>
      <c r="AG41" s="699"/>
      <c r="AH41" s="699"/>
      <c r="AI41" s="699"/>
      <c r="AJ41" s="699"/>
      <c r="AK41" s="699"/>
      <c r="AL41" s="700">
        <v>100</v>
      </c>
      <c r="AM41" s="680"/>
      <c r="AN41" s="680"/>
      <c r="AO41" s="701"/>
      <c r="AQ41" s="683" t="s">
        <v>336</v>
      </c>
      <c r="AR41" s="684"/>
      <c r="AS41" s="684"/>
      <c r="AT41" s="684"/>
      <c r="AU41" s="684"/>
      <c r="AV41" s="684"/>
      <c r="AW41" s="684"/>
      <c r="AX41" s="684"/>
      <c r="AY41" s="685"/>
      <c r="AZ41" s="620">
        <v>559992</v>
      </c>
      <c r="BA41" s="621"/>
      <c r="BB41" s="621"/>
      <c r="BC41" s="621"/>
      <c r="BD41" s="653"/>
      <c r="BE41" s="653"/>
      <c r="BF41" s="675"/>
      <c r="BG41" s="668"/>
      <c r="BH41" s="669"/>
      <c r="BI41" s="669"/>
      <c r="BJ41" s="669"/>
      <c r="BK41" s="669"/>
      <c r="BL41" s="205"/>
      <c r="BM41" s="618" t="s">
        <v>337</v>
      </c>
      <c r="BN41" s="618"/>
      <c r="BO41" s="618"/>
      <c r="BP41" s="618"/>
      <c r="BQ41" s="618"/>
      <c r="BR41" s="618"/>
      <c r="BS41" s="618"/>
      <c r="BT41" s="618"/>
      <c r="BU41" s="619"/>
      <c r="BV41" s="620" t="s">
        <v>122</v>
      </c>
      <c r="BW41" s="621"/>
      <c r="BX41" s="621"/>
      <c r="BY41" s="621"/>
      <c r="BZ41" s="621"/>
      <c r="CA41" s="621"/>
      <c r="CB41" s="630"/>
      <c r="CD41" s="617" t="s">
        <v>338</v>
      </c>
      <c r="CE41" s="618"/>
      <c r="CF41" s="618"/>
      <c r="CG41" s="618"/>
      <c r="CH41" s="618"/>
      <c r="CI41" s="618"/>
      <c r="CJ41" s="618"/>
      <c r="CK41" s="618"/>
      <c r="CL41" s="618"/>
      <c r="CM41" s="618"/>
      <c r="CN41" s="618"/>
      <c r="CO41" s="618"/>
      <c r="CP41" s="618"/>
      <c r="CQ41" s="619"/>
      <c r="CR41" s="620" t="s">
        <v>122</v>
      </c>
      <c r="CS41" s="653"/>
      <c r="CT41" s="653"/>
      <c r="CU41" s="653"/>
      <c r="CV41" s="653"/>
      <c r="CW41" s="653"/>
      <c r="CX41" s="653"/>
      <c r="CY41" s="654"/>
      <c r="CZ41" s="625" t="s">
        <v>122</v>
      </c>
      <c r="DA41" s="651"/>
      <c r="DB41" s="651"/>
      <c r="DC41" s="655"/>
      <c r="DD41" s="629" t="s">
        <v>122</v>
      </c>
      <c r="DE41" s="653"/>
      <c r="DF41" s="653"/>
      <c r="DG41" s="653"/>
      <c r="DH41" s="653"/>
      <c r="DI41" s="653"/>
      <c r="DJ41" s="653"/>
      <c r="DK41" s="654"/>
      <c r="DL41" s="703"/>
      <c r="DM41" s="704"/>
      <c r="DN41" s="704"/>
      <c r="DO41" s="704"/>
      <c r="DP41" s="704"/>
      <c r="DQ41" s="704"/>
      <c r="DR41" s="704"/>
      <c r="DS41" s="704"/>
      <c r="DT41" s="704"/>
      <c r="DU41" s="704"/>
      <c r="DV41" s="705"/>
      <c r="DW41" s="694"/>
      <c r="DX41" s="695"/>
      <c r="DY41" s="695"/>
      <c r="DZ41" s="695"/>
      <c r="EA41" s="695"/>
      <c r="EB41" s="695"/>
      <c r="EC41" s="696"/>
    </row>
    <row r="42" spans="2:133" ht="11.25" customHeight="1" x14ac:dyDescent="0.2">
      <c r="AQ42" s="689" t="s">
        <v>331</v>
      </c>
      <c r="AR42" s="690"/>
      <c r="AS42" s="690"/>
      <c r="AT42" s="690"/>
      <c r="AU42" s="690"/>
      <c r="AV42" s="690"/>
      <c r="AW42" s="690"/>
      <c r="AX42" s="690"/>
      <c r="AY42" s="691"/>
      <c r="AZ42" s="692">
        <v>2704449</v>
      </c>
      <c r="BA42" s="693"/>
      <c r="BB42" s="693"/>
      <c r="BC42" s="693"/>
      <c r="BD42" s="679"/>
      <c r="BE42" s="679"/>
      <c r="BF42" s="681"/>
      <c r="BG42" s="670"/>
      <c r="BH42" s="671"/>
      <c r="BI42" s="671"/>
      <c r="BJ42" s="671"/>
      <c r="BK42" s="671"/>
      <c r="BL42" s="206"/>
      <c r="BM42" s="642" t="s">
        <v>339</v>
      </c>
      <c r="BN42" s="642"/>
      <c r="BO42" s="642"/>
      <c r="BP42" s="642"/>
      <c r="BQ42" s="642"/>
      <c r="BR42" s="642"/>
      <c r="BS42" s="642"/>
      <c r="BT42" s="642"/>
      <c r="BU42" s="643"/>
      <c r="BV42" s="692">
        <v>403</v>
      </c>
      <c r="BW42" s="693"/>
      <c r="BX42" s="693"/>
      <c r="BY42" s="693"/>
      <c r="BZ42" s="693"/>
      <c r="CA42" s="693"/>
      <c r="CB42" s="702"/>
      <c r="CD42" s="617" t="s">
        <v>340</v>
      </c>
      <c r="CE42" s="618"/>
      <c r="CF42" s="618"/>
      <c r="CG42" s="618"/>
      <c r="CH42" s="618"/>
      <c r="CI42" s="618"/>
      <c r="CJ42" s="618"/>
      <c r="CK42" s="618"/>
      <c r="CL42" s="618"/>
      <c r="CM42" s="618"/>
      <c r="CN42" s="618"/>
      <c r="CO42" s="618"/>
      <c r="CP42" s="618"/>
      <c r="CQ42" s="619"/>
      <c r="CR42" s="620">
        <v>8861713</v>
      </c>
      <c r="CS42" s="653"/>
      <c r="CT42" s="653"/>
      <c r="CU42" s="653"/>
      <c r="CV42" s="653"/>
      <c r="CW42" s="653"/>
      <c r="CX42" s="653"/>
      <c r="CY42" s="654"/>
      <c r="CZ42" s="625">
        <v>18</v>
      </c>
      <c r="DA42" s="651"/>
      <c r="DB42" s="651"/>
      <c r="DC42" s="655"/>
      <c r="DD42" s="629">
        <v>1604029</v>
      </c>
      <c r="DE42" s="653"/>
      <c r="DF42" s="653"/>
      <c r="DG42" s="653"/>
      <c r="DH42" s="653"/>
      <c r="DI42" s="653"/>
      <c r="DJ42" s="653"/>
      <c r="DK42" s="654"/>
      <c r="DL42" s="703"/>
      <c r="DM42" s="704"/>
      <c r="DN42" s="704"/>
      <c r="DO42" s="704"/>
      <c r="DP42" s="704"/>
      <c r="DQ42" s="704"/>
      <c r="DR42" s="704"/>
      <c r="DS42" s="704"/>
      <c r="DT42" s="704"/>
      <c r="DU42" s="704"/>
      <c r="DV42" s="705"/>
      <c r="DW42" s="694"/>
      <c r="DX42" s="695"/>
      <c r="DY42" s="695"/>
      <c r="DZ42" s="695"/>
      <c r="EA42" s="695"/>
      <c r="EB42" s="695"/>
      <c r="EC42" s="696"/>
    </row>
    <row r="43" spans="2:133" ht="11.25" customHeight="1" x14ac:dyDescent="0.2">
      <c r="B43" s="196" t="s">
        <v>341</v>
      </c>
      <c r="CD43" s="617" t="s">
        <v>342</v>
      </c>
      <c r="CE43" s="618"/>
      <c r="CF43" s="618"/>
      <c r="CG43" s="618"/>
      <c r="CH43" s="618"/>
      <c r="CI43" s="618"/>
      <c r="CJ43" s="618"/>
      <c r="CK43" s="618"/>
      <c r="CL43" s="618"/>
      <c r="CM43" s="618"/>
      <c r="CN43" s="618"/>
      <c r="CO43" s="618"/>
      <c r="CP43" s="618"/>
      <c r="CQ43" s="619"/>
      <c r="CR43" s="620">
        <v>156981</v>
      </c>
      <c r="CS43" s="653"/>
      <c r="CT43" s="653"/>
      <c r="CU43" s="653"/>
      <c r="CV43" s="653"/>
      <c r="CW43" s="653"/>
      <c r="CX43" s="653"/>
      <c r="CY43" s="654"/>
      <c r="CZ43" s="625">
        <v>0.3</v>
      </c>
      <c r="DA43" s="651"/>
      <c r="DB43" s="651"/>
      <c r="DC43" s="655"/>
      <c r="DD43" s="629">
        <v>156981</v>
      </c>
      <c r="DE43" s="653"/>
      <c r="DF43" s="653"/>
      <c r="DG43" s="653"/>
      <c r="DH43" s="653"/>
      <c r="DI43" s="653"/>
      <c r="DJ43" s="653"/>
      <c r="DK43" s="654"/>
      <c r="DL43" s="703"/>
      <c r="DM43" s="704"/>
      <c r="DN43" s="704"/>
      <c r="DO43" s="704"/>
      <c r="DP43" s="704"/>
      <c r="DQ43" s="704"/>
      <c r="DR43" s="704"/>
      <c r="DS43" s="704"/>
      <c r="DT43" s="704"/>
      <c r="DU43" s="704"/>
      <c r="DV43" s="705"/>
      <c r="DW43" s="694"/>
      <c r="DX43" s="695"/>
      <c r="DY43" s="695"/>
      <c r="DZ43" s="695"/>
      <c r="EA43" s="695"/>
      <c r="EB43" s="695"/>
      <c r="EC43" s="696"/>
    </row>
    <row r="44" spans="2:133" ht="11.25" customHeight="1" x14ac:dyDescent="0.2">
      <c r="B44" s="706" t="s">
        <v>343</v>
      </c>
      <c r="C44" s="706"/>
      <c r="D44" s="706"/>
      <c r="E44" s="706"/>
      <c r="F44" s="706"/>
      <c r="G44" s="706"/>
      <c r="H44" s="706"/>
      <c r="I44" s="706"/>
      <c r="J44" s="706"/>
      <c r="K44" s="706"/>
      <c r="L44" s="706"/>
      <c r="M44" s="706"/>
      <c r="N44" s="706"/>
      <c r="O44" s="706"/>
      <c r="P44" s="706"/>
      <c r="Q44" s="706"/>
      <c r="R44" s="706"/>
      <c r="S44" s="706"/>
      <c r="T44" s="706"/>
      <c r="U44" s="706"/>
      <c r="V44" s="706"/>
      <c r="W44" s="706"/>
      <c r="X44" s="706"/>
      <c r="Y44" s="706"/>
      <c r="Z44" s="706"/>
      <c r="AA44" s="706"/>
      <c r="AB44" s="706"/>
      <c r="AC44" s="706"/>
      <c r="AD44" s="706"/>
      <c r="AE44" s="706"/>
      <c r="AF44" s="706"/>
      <c r="AG44" s="706"/>
      <c r="AH44" s="706"/>
      <c r="AI44" s="706"/>
      <c r="AJ44" s="706"/>
      <c r="AK44" s="706"/>
      <c r="AL44" s="706"/>
      <c r="AM44" s="706"/>
      <c r="AN44" s="706"/>
      <c r="AO44" s="706"/>
      <c r="AP44" s="706"/>
      <c r="AQ44" s="706"/>
      <c r="AR44" s="706"/>
      <c r="AS44" s="706"/>
      <c r="AT44" s="706"/>
      <c r="AU44" s="706"/>
      <c r="AV44" s="706"/>
      <c r="AW44" s="706"/>
      <c r="AX44" s="706"/>
      <c r="AY44" s="706"/>
      <c r="AZ44" s="706"/>
      <c r="BA44" s="706"/>
      <c r="BB44" s="706"/>
      <c r="BC44" s="706"/>
      <c r="BD44" s="706"/>
      <c r="BE44" s="706"/>
      <c r="BF44" s="706"/>
      <c r="BG44" s="706"/>
      <c r="BH44" s="706"/>
      <c r="BI44" s="706"/>
      <c r="BJ44" s="706"/>
      <c r="BK44" s="706"/>
      <c r="BL44" s="706"/>
      <c r="BM44" s="706"/>
      <c r="BN44" s="706"/>
      <c r="BO44" s="706"/>
      <c r="BP44" s="706"/>
      <c r="BQ44" s="706"/>
      <c r="BR44" s="706"/>
      <c r="BS44" s="706"/>
      <c r="BT44" s="706"/>
      <c r="BU44" s="706"/>
      <c r="BV44" s="706"/>
      <c r="BW44" s="706"/>
      <c r="BX44" s="706"/>
      <c r="BY44" s="706"/>
      <c r="BZ44" s="706"/>
      <c r="CA44" s="706"/>
      <c r="CB44" s="706"/>
      <c r="CC44" s="707"/>
      <c r="CD44" s="656" t="s">
        <v>292</v>
      </c>
      <c r="CE44" s="657"/>
      <c r="CF44" s="617" t="s">
        <v>344</v>
      </c>
      <c r="CG44" s="618"/>
      <c r="CH44" s="618"/>
      <c r="CI44" s="618"/>
      <c r="CJ44" s="618"/>
      <c r="CK44" s="618"/>
      <c r="CL44" s="618"/>
      <c r="CM44" s="618"/>
      <c r="CN44" s="618"/>
      <c r="CO44" s="618"/>
      <c r="CP44" s="618"/>
      <c r="CQ44" s="619"/>
      <c r="CR44" s="620">
        <v>8850791</v>
      </c>
      <c r="CS44" s="621"/>
      <c r="CT44" s="621"/>
      <c r="CU44" s="621"/>
      <c r="CV44" s="621"/>
      <c r="CW44" s="621"/>
      <c r="CX44" s="621"/>
      <c r="CY44" s="622"/>
      <c r="CZ44" s="625">
        <v>18</v>
      </c>
      <c r="DA44" s="626"/>
      <c r="DB44" s="626"/>
      <c r="DC44" s="632"/>
      <c r="DD44" s="629">
        <v>1593107</v>
      </c>
      <c r="DE44" s="621"/>
      <c r="DF44" s="621"/>
      <c r="DG44" s="621"/>
      <c r="DH44" s="621"/>
      <c r="DI44" s="621"/>
      <c r="DJ44" s="621"/>
      <c r="DK44" s="622"/>
      <c r="DL44" s="703"/>
      <c r="DM44" s="704"/>
      <c r="DN44" s="704"/>
      <c r="DO44" s="704"/>
      <c r="DP44" s="704"/>
      <c r="DQ44" s="704"/>
      <c r="DR44" s="704"/>
      <c r="DS44" s="704"/>
      <c r="DT44" s="704"/>
      <c r="DU44" s="704"/>
      <c r="DV44" s="705"/>
      <c r="DW44" s="694"/>
      <c r="DX44" s="695"/>
      <c r="DY44" s="695"/>
      <c r="DZ44" s="695"/>
      <c r="EA44" s="695"/>
      <c r="EB44" s="695"/>
      <c r="EC44" s="696"/>
    </row>
    <row r="45" spans="2:133" ht="11.25" customHeight="1" x14ac:dyDescent="0.2">
      <c r="B45" s="706" t="s">
        <v>345</v>
      </c>
      <c r="C45" s="706"/>
      <c r="D45" s="706"/>
      <c r="E45" s="706"/>
      <c r="F45" s="706"/>
      <c r="G45" s="706"/>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706"/>
      <c r="AK45" s="706"/>
      <c r="AL45" s="706"/>
      <c r="AM45" s="706"/>
      <c r="AN45" s="706"/>
      <c r="AO45" s="706"/>
      <c r="AP45" s="706"/>
      <c r="AQ45" s="706"/>
      <c r="AR45" s="706"/>
      <c r="AS45" s="706"/>
      <c r="AT45" s="706"/>
      <c r="AU45" s="706"/>
      <c r="AV45" s="706"/>
      <c r="AW45" s="706"/>
      <c r="AX45" s="706"/>
      <c r="AY45" s="706"/>
      <c r="AZ45" s="706"/>
      <c r="BA45" s="706"/>
      <c r="BB45" s="706"/>
      <c r="BC45" s="706"/>
      <c r="BD45" s="706"/>
      <c r="BE45" s="706"/>
      <c r="BF45" s="706"/>
      <c r="BG45" s="706"/>
      <c r="BH45" s="706"/>
      <c r="BI45" s="706"/>
      <c r="BJ45" s="706"/>
      <c r="BK45" s="706"/>
      <c r="BL45" s="706"/>
      <c r="BM45" s="706"/>
      <c r="BN45" s="706"/>
      <c r="BO45" s="706"/>
      <c r="BP45" s="706"/>
      <c r="BQ45" s="706"/>
      <c r="BR45" s="706"/>
      <c r="BS45" s="706"/>
      <c r="BT45" s="706"/>
      <c r="BU45" s="706"/>
      <c r="BV45" s="706"/>
      <c r="BW45" s="706"/>
      <c r="BX45" s="706"/>
      <c r="BY45" s="706"/>
      <c r="BZ45" s="706"/>
      <c r="CA45" s="706"/>
      <c r="CB45" s="706"/>
      <c r="CC45" s="707"/>
      <c r="CD45" s="658"/>
      <c r="CE45" s="659"/>
      <c r="CF45" s="617" t="s">
        <v>346</v>
      </c>
      <c r="CG45" s="618"/>
      <c r="CH45" s="618"/>
      <c r="CI45" s="618"/>
      <c r="CJ45" s="618"/>
      <c r="CK45" s="618"/>
      <c r="CL45" s="618"/>
      <c r="CM45" s="618"/>
      <c r="CN45" s="618"/>
      <c r="CO45" s="618"/>
      <c r="CP45" s="618"/>
      <c r="CQ45" s="619"/>
      <c r="CR45" s="620">
        <v>2859530</v>
      </c>
      <c r="CS45" s="653"/>
      <c r="CT45" s="653"/>
      <c r="CU45" s="653"/>
      <c r="CV45" s="653"/>
      <c r="CW45" s="653"/>
      <c r="CX45" s="653"/>
      <c r="CY45" s="654"/>
      <c r="CZ45" s="625">
        <v>5.8</v>
      </c>
      <c r="DA45" s="651"/>
      <c r="DB45" s="651"/>
      <c r="DC45" s="655"/>
      <c r="DD45" s="629">
        <v>227481</v>
      </c>
      <c r="DE45" s="653"/>
      <c r="DF45" s="653"/>
      <c r="DG45" s="653"/>
      <c r="DH45" s="653"/>
      <c r="DI45" s="653"/>
      <c r="DJ45" s="653"/>
      <c r="DK45" s="654"/>
      <c r="DL45" s="703"/>
      <c r="DM45" s="704"/>
      <c r="DN45" s="704"/>
      <c r="DO45" s="704"/>
      <c r="DP45" s="704"/>
      <c r="DQ45" s="704"/>
      <c r="DR45" s="704"/>
      <c r="DS45" s="704"/>
      <c r="DT45" s="704"/>
      <c r="DU45" s="704"/>
      <c r="DV45" s="705"/>
      <c r="DW45" s="694"/>
      <c r="DX45" s="695"/>
      <c r="DY45" s="695"/>
      <c r="DZ45" s="695"/>
      <c r="EA45" s="695"/>
      <c r="EB45" s="695"/>
      <c r="EC45" s="696"/>
    </row>
    <row r="46" spans="2:133" ht="11.25" customHeight="1" x14ac:dyDescent="0.2">
      <c r="B46" s="207"/>
      <c r="CD46" s="658"/>
      <c r="CE46" s="659"/>
      <c r="CF46" s="617" t="s">
        <v>347</v>
      </c>
      <c r="CG46" s="618"/>
      <c r="CH46" s="618"/>
      <c r="CI46" s="618"/>
      <c r="CJ46" s="618"/>
      <c r="CK46" s="618"/>
      <c r="CL46" s="618"/>
      <c r="CM46" s="618"/>
      <c r="CN46" s="618"/>
      <c r="CO46" s="618"/>
      <c r="CP46" s="618"/>
      <c r="CQ46" s="619"/>
      <c r="CR46" s="620">
        <v>5908921</v>
      </c>
      <c r="CS46" s="621"/>
      <c r="CT46" s="621"/>
      <c r="CU46" s="621"/>
      <c r="CV46" s="621"/>
      <c r="CW46" s="621"/>
      <c r="CX46" s="621"/>
      <c r="CY46" s="622"/>
      <c r="CZ46" s="625">
        <v>12</v>
      </c>
      <c r="DA46" s="626"/>
      <c r="DB46" s="626"/>
      <c r="DC46" s="632"/>
      <c r="DD46" s="629">
        <v>1288536</v>
      </c>
      <c r="DE46" s="621"/>
      <c r="DF46" s="621"/>
      <c r="DG46" s="621"/>
      <c r="DH46" s="621"/>
      <c r="DI46" s="621"/>
      <c r="DJ46" s="621"/>
      <c r="DK46" s="622"/>
      <c r="DL46" s="703"/>
      <c r="DM46" s="704"/>
      <c r="DN46" s="704"/>
      <c r="DO46" s="704"/>
      <c r="DP46" s="704"/>
      <c r="DQ46" s="704"/>
      <c r="DR46" s="704"/>
      <c r="DS46" s="704"/>
      <c r="DT46" s="704"/>
      <c r="DU46" s="704"/>
      <c r="DV46" s="705"/>
      <c r="DW46" s="694"/>
      <c r="DX46" s="695"/>
      <c r="DY46" s="695"/>
      <c r="DZ46" s="695"/>
      <c r="EA46" s="695"/>
      <c r="EB46" s="695"/>
      <c r="EC46" s="696"/>
    </row>
    <row r="47" spans="2:133" ht="11.25" customHeight="1" x14ac:dyDescent="0.2">
      <c r="B47" s="207"/>
      <c r="CD47" s="658"/>
      <c r="CE47" s="659"/>
      <c r="CF47" s="617" t="s">
        <v>348</v>
      </c>
      <c r="CG47" s="618"/>
      <c r="CH47" s="618"/>
      <c r="CI47" s="618"/>
      <c r="CJ47" s="618"/>
      <c r="CK47" s="618"/>
      <c r="CL47" s="618"/>
      <c r="CM47" s="618"/>
      <c r="CN47" s="618"/>
      <c r="CO47" s="618"/>
      <c r="CP47" s="618"/>
      <c r="CQ47" s="619"/>
      <c r="CR47" s="620">
        <v>10922</v>
      </c>
      <c r="CS47" s="653"/>
      <c r="CT47" s="653"/>
      <c r="CU47" s="653"/>
      <c r="CV47" s="653"/>
      <c r="CW47" s="653"/>
      <c r="CX47" s="653"/>
      <c r="CY47" s="654"/>
      <c r="CZ47" s="625">
        <v>0</v>
      </c>
      <c r="DA47" s="651"/>
      <c r="DB47" s="651"/>
      <c r="DC47" s="655"/>
      <c r="DD47" s="629">
        <v>10922</v>
      </c>
      <c r="DE47" s="653"/>
      <c r="DF47" s="653"/>
      <c r="DG47" s="653"/>
      <c r="DH47" s="653"/>
      <c r="DI47" s="653"/>
      <c r="DJ47" s="653"/>
      <c r="DK47" s="654"/>
      <c r="DL47" s="703"/>
      <c r="DM47" s="704"/>
      <c r="DN47" s="704"/>
      <c r="DO47" s="704"/>
      <c r="DP47" s="704"/>
      <c r="DQ47" s="704"/>
      <c r="DR47" s="704"/>
      <c r="DS47" s="704"/>
      <c r="DT47" s="704"/>
      <c r="DU47" s="704"/>
      <c r="DV47" s="705"/>
      <c r="DW47" s="694"/>
      <c r="DX47" s="695"/>
      <c r="DY47" s="695"/>
      <c r="DZ47" s="695"/>
      <c r="EA47" s="695"/>
      <c r="EB47" s="695"/>
      <c r="EC47" s="696"/>
    </row>
    <row r="48" spans="2:133" ht="11" x14ac:dyDescent="0.2">
      <c r="B48" s="207"/>
      <c r="CD48" s="660"/>
      <c r="CE48" s="661"/>
      <c r="CF48" s="617" t="s">
        <v>349</v>
      </c>
      <c r="CG48" s="618"/>
      <c r="CH48" s="618"/>
      <c r="CI48" s="618"/>
      <c r="CJ48" s="618"/>
      <c r="CK48" s="618"/>
      <c r="CL48" s="618"/>
      <c r="CM48" s="618"/>
      <c r="CN48" s="618"/>
      <c r="CO48" s="618"/>
      <c r="CP48" s="618"/>
      <c r="CQ48" s="619"/>
      <c r="CR48" s="620" t="s">
        <v>122</v>
      </c>
      <c r="CS48" s="621"/>
      <c r="CT48" s="621"/>
      <c r="CU48" s="621"/>
      <c r="CV48" s="621"/>
      <c r="CW48" s="621"/>
      <c r="CX48" s="621"/>
      <c r="CY48" s="622"/>
      <c r="CZ48" s="625" t="s">
        <v>122</v>
      </c>
      <c r="DA48" s="626"/>
      <c r="DB48" s="626"/>
      <c r="DC48" s="632"/>
      <c r="DD48" s="629" t="s">
        <v>122</v>
      </c>
      <c r="DE48" s="621"/>
      <c r="DF48" s="621"/>
      <c r="DG48" s="621"/>
      <c r="DH48" s="621"/>
      <c r="DI48" s="621"/>
      <c r="DJ48" s="621"/>
      <c r="DK48" s="622"/>
      <c r="DL48" s="703"/>
      <c r="DM48" s="704"/>
      <c r="DN48" s="704"/>
      <c r="DO48" s="704"/>
      <c r="DP48" s="704"/>
      <c r="DQ48" s="704"/>
      <c r="DR48" s="704"/>
      <c r="DS48" s="704"/>
      <c r="DT48" s="704"/>
      <c r="DU48" s="704"/>
      <c r="DV48" s="705"/>
      <c r="DW48" s="694"/>
      <c r="DX48" s="695"/>
      <c r="DY48" s="695"/>
      <c r="DZ48" s="695"/>
      <c r="EA48" s="695"/>
      <c r="EB48" s="695"/>
      <c r="EC48" s="696"/>
    </row>
    <row r="49" spans="2:133" ht="11.25" customHeight="1" x14ac:dyDescent="0.2">
      <c r="B49" s="207"/>
      <c r="CD49" s="641" t="s">
        <v>350</v>
      </c>
      <c r="CE49" s="642"/>
      <c r="CF49" s="642"/>
      <c r="CG49" s="642"/>
      <c r="CH49" s="642"/>
      <c r="CI49" s="642"/>
      <c r="CJ49" s="642"/>
      <c r="CK49" s="642"/>
      <c r="CL49" s="642"/>
      <c r="CM49" s="642"/>
      <c r="CN49" s="642"/>
      <c r="CO49" s="642"/>
      <c r="CP49" s="642"/>
      <c r="CQ49" s="643"/>
      <c r="CR49" s="692">
        <v>49163482</v>
      </c>
      <c r="CS49" s="679"/>
      <c r="CT49" s="679"/>
      <c r="CU49" s="679"/>
      <c r="CV49" s="679"/>
      <c r="CW49" s="679"/>
      <c r="CX49" s="679"/>
      <c r="CY49" s="708"/>
      <c r="CZ49" s="700">
        <v>100</v>
      </c>
      <c r="DA49" s="709"/>
      <c r="DB49" s="709"/>
      <c r="DC49" s="710"/>
      <c r="DD49" s="711">
        <v>32263922</v>
      </c>
      <c r="DE49" s="679"/>
      <c r="DF49" s="679"/>
      <c r="DG49" s="679"/>
      <c r="DH49" s="679"/>
      <c r="DI49" s="679"/>
      <c r="DJ49" s="679"/>
      <c r="DK49" s="708"/>
      <c r="DL49" s="712"/>
      <c r="DM49" s="713"/>
      <c r="DN49" s="713"/>
      <c r="DO49" s="713"/>
      <c r="DP49" s="713"/>
      <c r="DQ49" s="713"/>
      <c r="DR49" s="713"/>
      <c r="DS49" s="713"/>
      <c r="DT49" s="713"/>
      <c r="DU49" s="713"/>
      <c r="DV49" s="714"/>
      <c r="DW49" s="715"/>
      <c r="DX49" s="716"/>
      <c r="DY49" s="716"/>
      <c r="DZ49" s="716"/>
      <c r="EA49" s="716"/>
      <c r="EB49" s="716"/>
      <c r="EC49" s="717"/>
    </row>
  </sheetData>
  <sheetProtection algorithmName="SHA-512" hashValue="zXnauVbuEoRTpiSbep5VoA/PMUixY2vpl9ppJqmj1tANrsjR10y2JBId5l2lBHI69LKfHANoTFeKV4fOG3N7Dw==" saltValue="2bPP8dLanTI5kE/VsCAI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18" t="s">
        <v>351</v>
      </c>
      <c r="B2" s="718"/>
      <c r="C2" s="718"/>
      <c r="D2" s="718"/>
      <c r="E2" s="718"/>
      <c r="F2" s="718"/>
      <c r="G2" s="718"/>
      <c r="H2" s="718"/>
      <c r="I2" s="718"/>
      <c r="J2" s="718"/>
      <c r="K2" s="718"/>
      <c r="L2" s="718"/>
      <c r="M2" s="718"/>
      <c r="N2" s="718"/>
      <c r="O2" s="718"/>
      <c r="P2" s="718"/>
      <c r="Q2" s="718"/>
      <c r="R2" s="718"/>
      <c r="S2" s="718"/>
      <c r="T2" s="718"/>
      <c r="U2" s="718"/>
      <c r="V2" s="718"/>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19" t="s">
        <v>352</v>
      </c>
      <c r="DK2" s="720"/>
      <c r="DL2" s="720"/>
      <c r="DM2" s="720"/>
      <c r="DN2" s="720"/>
      <c r="DO2" s="721"/>
      <c r="DP2" s="210"/>
      <c r="DQ2" s="719" t="s">
        <v>353</v>
      </c>
      <c r="DR2" s="720"/>
      <c r="DS2" s="720"/>
      <c r="DT2" s="720"/>
      <c r="DU2" s="720"/>
      <c r="DV2" s="720"/>
      <c r="DW2" s="720"/>
      <c r="DX2" s="720"/>
      <c r="DY2" s="720"/>
      <c r="DZ2" s="72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22" t="s">
        <v>354</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214"/>
      <c r="BA4" s="214"/>
      <c r="BB4" s="214"/>
      <c r="BC4" s="214"/>
      <c r="BD4" s="214"/>
      <c r="BE4" s="215"/>
      <c r="BF4" s="215"/>
      <c r="BG4" s="215"/>
      <c r="BH4" s="215"/>
      <c r="BI4" s="215"/>
      <c r="BJ4" s="215"/>
      <c r="BK4" s="215"/>
      <c r="BL4" s="215"/>
      <c r="BM4" s="215"/>
      <c r="BN4" s="215"/>
      <c r="BO4" s="215"/>
      <c r="BP4" s="215"/>
      <c r="BQ4" s="723" t="s">
        <v>355</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6"/>
    </row>
    <row r="5" spans="1:131" s="217" customFormat="1" ht="26.25" customHeight="1" x14ac:dyDescent="0.2">
      <c r="A5" s="724" t="s">
        <v>356</v>
      </c>
      <c r="B5" s="725"/>
      <c r="C5" s="725"/>
      <c r="D5" s="725"/>
      <c r="E5" s="725"/>
      <c r="F5" s="725"/>
      <c r="G5" s="725"/>
      <c r="H5" s="725"/>
      <c r="I5" s="725"/>
      <c r="J5" s="725"/>
      <c r="K5" s="725"/>
      <c r="L5" s="725"/>
      <c r="M5" s="725"/>
      <c r="N5" s="725"/>
      <c r="O5" s="725"/>
      <c r="P5" s="726"/>
      <c r="Q5" s="730" t="s">
        <v>357</v>
      </c>
      <c r="R5" s="731"/>
      <c r="S5" s="731"/>
      <c r="T5" s="731"/>
      <c r="U5" s="732"/>
      <c r="V5" s="730" t="s">
        <v>358</v>
      </c>
      <c r="W5" s="731"/>
      <c r="X5" s="731"/>
      <c r="Y5" s="731"/>
      <c r="Z5" s="732"/>
      <c r="AA5" s="730" t="s">
        <v>359</v>
      </c>
      <c r="AB5" s="731"/>
      <c r="AC5" s="731"/>
      <c r="AD5" s="731"/>
      <c r="AE5" s="731"/>
      <c r="AF5" s="736" t="s">
        <v>360</v>
      </c>
      <c r="AG5" s="731"/>
      <c r="AH5" s="731"/>
      <c r="AI5" s="731"/>
      <c r="AJ5" s="737"/>
      <c r="AK5" s="731" t="s">
        <v>361</v>
      </c>
      <c r="AL5" s="731"/>
      <c r="AM5" s="731"/>
      <c r="AN5" s="731"/>
      <c r="AO5" s="732"/>
      <c r="AP5" s="730" t="s">
        <v>362</v>
      </c>
      <c r="AQ5" s="731"/>
      <c r="AR5" s="731"/>
      <c r="AS5" s="731"/>
      <c r="AT5" s="732"/>
      <c r="AU5" s="730" t="s">
        <v>363</v>
      </c>
      <c r="AV5" s="731"/>
      <c r="AW5" s="731"/>
      <c r="AX5" s="731"/>
      <c r="AY5" s="737"/>
      <c r="AZ5" s="214"/>
      <c r="BA5" s="214"/>
      <c r="BB5" s="214"/>
      <c r="BC5" s="214"/>
      <c r="BD5" s="214"/>
      <c r="BE5" s="215"/>
      <c r="BF5" s="215"/>
      <c r="BG5" s="215"/>
      <c r="BH5" s="215"/>
      <c r="BI5" s="215"/>
      <c r="BJ5" s="215"/>
      <c r="BK5" s="215"/>
      <c r="BL5" s="215"/>
      <c r="BM5" s="215"/>
      <c r="BN5" s="215"/>
      <c r="BO5" s="215"/>
      <c r="BP5" s="215"/>
      <c r="BQ5" s="724" t="s">
        <v>364</v>
      </c>
      <c r="BR5" s="725"/>
      <c r="BS5" s="725"/>
      <c r="BT5" s="725"/>
      <c r="BU5" s="725"/>
      <c r="BV5" s="725"/>
      <c r="BW5" s="725"/>
      <c r="BX5" s="725"/>
      <c r="BY5" s="725"/>
      <c r="BZ5" s="725"/>
      <c r="CA5" s="725"/>
      <c r="CB5" s="725"/>
      <c r="CC5" s="725"/>
      <c r="CD5" s="725"/>
      <c r="CE5" s="725"/>
      <c r="CF5" s="725"/>
      <c r="CG5" s="726"/>
      <c r="CH5" s="730" t="s">
        <v>365</v>
      </c>
      <c r="CI5" s="731"/>
      <c r="CJ5" s="731"/>
      <c r="CK5" s="731"/>
      <c r="CL5" s="732"/>
      <c r="CM5" s="730" t="s">
        <v>366</v>
      </c>
      <c r="CN5" s="731"/>
      <c r="CO5" s="731"/>
      <c r="CP5" s="731"/>
      <c r="CQ5" s="732"/>
      <c r="CR5" s="730" t="s">
        <v>367</v>
      </c>
      <c r="CS5" s="731"/>
      <c r="CT5" s="731"/>
      <c r="CU5" s="731"/>
      <c r="CV5" s="732"/>
      <c r="CW5" s="730" t="s">
        <v>368</v>
      </c>
      <c r="CX5" s="731"/>
      <c r="CY5" s="731"/>
      <c r="CZ5" s="731"/>
      <c r="DA5" s="732"/>
      <c r="DB5" s="730" t="s">
        <v>369</v>
      </c>
      <c r="DC5" s="731"/>
      <c r="DD5" s="731"/>
      <c r="DE5" s="731"/>
      <c r="DF5" s="732"/>
      <c r="DG5" s="760" t="s">
        <v>370</v>
      </c>
      <c r="DH5" s="761"/>
      <c r="DI5" s="761"/>
      <c r="DJ5" s="761"/>
      <c r="DK5" s="762"/>
      <c r="DL5" s="760" t="s">
        <v>371</v>
      </c>
      <c r="DM5" s="761"/>
      <c r="DN5" s="761"/>
      <c r="DO5" s="761"/>
      <c r="DP5" s="762"/>
      <c r="DQ5" s="730" t="s">
        <v>372</v>
      </c>
      <c r="DR5" s="731"/>
      <c r="DS5" s="731"/>
      <c r="DT5" s="731"/>
      <c r="DU5" s="732"/>
      <c r="DV5" s="730" t="s">
        <v>363</v>
      </c>
      <c r="DW5" s="731"/>
      <c r="DX5" s="731"/>
      <c r="DY5" s="731"/>
      <c r="DZ5" s="737"/>
      <c r="EA5" s="216"/>
    </row>
    <row r="6" spans="1:131" s="217" customFormat="1" ht="26.25" customHeight="1" thickBot="1" x14ac:dyDescent="0.25">
      <c r="A6" s="727"/>
      <c r="B6" s="728"/>
      <c r="C6" s="728"/>
      <c r="D6" s="728"/>
      <c r="E6" s="728"/>
      <c r="F6" s="728"/>
      <c r="G6" s="728"/>
      <c r="H6" s="728"/>
      <c r="I6" s="728"/>
      <c r="J6" s="728"/>
      <c r="K6" s="728"/>
      <c r="L6" s="728"/>
      <c r="M6" s="728"/>
      <c r="N6" s="728"/>
      <c r="O6" s="728"/>
      <c r="P6" s="729"/>
      <c r="Q6" s="733"/>
      <c r="R6" s="734"/>
      <c r="S6" s="734"/>
      <c r="T6" s="734"/>
      <c r="U6" s="735"/>
      <c r="V6" s="733"/>
      <c r="W6" s="734"/>
      <c r="X6" s="734"/>
      <c r="Y6" s="734"/>
      <c r="Z6" s="735"/>
      <c r="AA6" s="733"/>
      <c r="AB6" s="734"/>
      <c r="AC6" s="734"/>
      <c r="AD6" s="734"/>
      <c r="AE6" s="734"/>
      <c r="AF6" s="738"/>
      <c r="AG6" s="734"/>
      <c r="AH6" s="734"/>
      <c r="AI6" s="734"/>
      <c r="AJ6" s="739"/>
      <c r="AK6" s="734"/>
      <c r="AL6" s="734"/>
      <c r="AM6" s="734"/>
      <c r="AN6" s="734"/>
      <c r="AO6" s="735"/>
      <c r="AP6" s="733"/>
      <c r="AQ6" s="734"/>
      <c r="AR6" s="734"/>
      <c r="AS6" s="734"/>
      <c r="AT6" s="735"/>
      <c r="AU6" s="733"/>
      <c r="AV6" s="734"/>
      <c r="AW6" s="734"/>
      <c r="AX6" s="734"/>
      <c r="AY6" s="739"/>
      <c r="AZ6" s="214"/>
      <c r="BA6" s="214"/>
      <c r="BB6" s="214"/>
      <c r="BC6" s="214"/>
      <c r="BD6" s="214"/>
      <c r="BE6" s="215"/>
      <c r="BF6" s="215"/>
      <c r="BG6" s="215"/>
      <c r="BH6" s="215"/>
      <c r="BI6" s="215"/>
      <c r="BJ6" s="215"/>
      <c r="BK6" s="215"/>
      <c r="BL6" s="215"/>
      <c r="BM6" s="215"/>
      <c r="BN6" s="215"/>
      <c r="BO6" s="215"/>
      <c r="BP6" s="215"/>
      <c r="BQ6" s="727"/>
      <c r="BR6" s="728"/>
      <c r="BS6" s="728"/>
      <c r="BT6" s="728"/>
      <c r="BU6" s="728"/>
      <c r="BV6" s="728"/>
      <c r="BW6" s="728"/>
      <c r="BX6" s="728"/>
      <c r="BY6" s="728"/>
      <c r="BZ6" s="728"/>
      <c r="CA6" s="728"/>
      <c r="CB6" s="728"/>
      <c r="CC6" s="728"/>
      <c r="CD6" s="728"/>
      <c r="CE6" s="728"/>
      <c r="CF6" s="728"/>
      <c r="CG6" s="729"/>
      <c r="CH6" s="733"/>
      <c r="CI6" s="734"/>
      <c r="CJ6" s="734"/>
      <c r="CK6" s="734"/>
      <c r="CL6" s="735"/>
      <c r="CM6" s="733"/>
      <c r="CN6" s="734"/>
      <c r="CO6" s="734"/>
      <c r="CP6" s="734"/>
      <c r="CQ6" s="735"/>
      <c r="CR6" s="733"/>
      <c r="CS6" s="734"/>
      <c r="CT6" s="734"/>
      <c r="CU6" s="734"/>
      <c r="CV6" s="735"/>
      <c r="CW6" s="733"/>
      <c r="CX6" s="734"/>
      <c r="CY6" s="734"/>
      <c r="CZ6" s="734"/>
      <c r="DA6" s="735"/>
      <c r="DB6" s="733"/>
      <c r="DC6" s="734"/>
      <c r="DD6" s="734"/>
      <c r="DE6" s="734"/>
      <c r="DF6" s="735"/>
      <c r="DG6" s="763"/>
      <c r="DH6" s="764"/>
      <c r="DI6" s="764"/>
      <c r="DJ6" s="764"/>
      <c r="DK6" s="765"/>
      <c r="DL6" s="763"/>
      <c r="DM6" s="764"/>
      <c r="DN6" s="764"/>
      <c r="DO6" s="764"/>
      <c r="DP6" s="765"/>
      <c r="DQ6" s="733"/>
      <c r="DR6" s="734"/>
      <c r="DS6" s="734"/>
      <c r="DT6" s="734"/>
      <c r="DU6" s="735"/>
      <c r="DV6" s="733"/>
      <c r="DW6" s="734"/>
      <c r="DX6" s="734"/>
      <c r="DY6" s="734"/>
      <c r="DZ6" s="739"/>
      <c r="EA6" s="216"/>
    </row>
    <row r="7" spans="1:131" s="217" customFormat="1" ht="26.25" customHeight="1" thickTop="1" x14ac:dyDescent="0.2">
      <c r="A7" s="218">
        <v>1</v>
      </c>
      <c r="B7" s="746" t="s">
        <v>373</v>
      </c>
      <c r="C7" s="747"/>
      <c r="D7" s="747"/>
      <c r="E7" s="747"/>
      <c r="F7" s="747"/>
      <c r="G7" s="747"/>
      <c r="H7" s="747"/>
      <c r="I7" s="747"/>
      <c r="J7" s="747"/>
      <c r="K7" s="747"/>
      <c r="L7" s="747"/>
      <c r="M7" s="747"/>
      <c r="N7" s="747"/>
      <c r="O7" s="747"/>
      <c r="P7" s="748"/>
      <c r="Q7" s="749">
        <v>50937</v>
      </c>
      <c r="R7" s="750"/>
      <c r="S7" s="750"/>
      <c r="T7" s="750"/>
      <c r="U7" s="750"/>
      <c r="V7" s="750">
        <v>49095</v>
      </c>
      <c r="W7" s="750"/>
      <c r="X7" s="750"/>
      <c r="Y7" s="750"/>
      <c r="Z7" s="750"/>
      <c r="AA7" s="750">
        <v>1842</v>
      </c>
      <c r="AB7" s="750"/>
      <c r="AC7" s="750"/>
      <c r="AD7" s="750"/>
      <c r="AE7" s="751"/>
      <c r="AF7" s="752">
        <v>1554</v>
      </c>
      <c r="AG7" s="753"/>
      <c r="AH7" s="753"/>
      <c r="AI7" s="753"/>
      <c r="AJ7" s="754"/>
      <c r="AK7" s="755">
        <v>145</v>
      </c>
      <c r="AL7" s="756"/>
      <c r="AM7" s="756"/>
      <c r="AN7" s="756"/>
      <c r="AO7" s="756"/>
      <c r="AP7" s="756">
        <v>45722</v>
      </c>
      <c r="AQ7" s="756"/>
      <c r="AR7" s="756"/>
      <c r="AS7" s="756"/>
      <c r="AT7" s="756"/>
      <c r="AU7" s="757"/>
      <c r="AV7" s="757"/>
      <c r="AW7" s="757"/>
      <c r="AX7" s="757"/>
      <c r="AY7" s="758"/>
      <c r="AZ7" s="214"/>
      <c r="BA7" s="214"/>
      <c r="BB7" s="214"/>
      <c r="BC7" s="214"/>
      <c r="BD7" s="214"/>
      <c r="BE7" s="215"/>
      <c r="BF7" s="215"/>
      <c r="BG7" s="215"/>
      <c r="BH7" s="215"/>
      <c r="BI7" s="215"/>
      <c r="BJ7" s="215"/>
      <c r="BK7" s="215"/>
      <c r="BL7" s="215"/>
      <c r="BM7" s="215"/>
      <c r="BN7" s="215"/>
      <c r="BO7" s="215"/>
      <c r="BP7" s="215"/>
      <c r="BQ7" s="218">
        <v>1</v>
      </c>
      <c r="BR7" s="219"/>
      <c r="BS7" s="743" t="s">
        <v>560</v>
      </c>
      <c r="BT7" s="744"/>
      <c r="BU7" s="744"/>
      <c r="BV7" s="744"/>
      <c r="BW7" s="744"/>
      <c r="BX7" s="744"/>
      <c r="BY7" s="744"/>
      <c r="BZ7" s="744"/>
      <c r="CA7" s="744"/>
      <c r="CB7" s="744"/>
      <c r="CC7" s="744"/>
      <c r="CD7" s="744"/>
      <c r="CE7" s="744"/>
      <c r="CF7" s="744"/>
      <c r="CG7" s="759"/>
      <c r="CH7" s="740">
        <v>-13</v>
      </c>
      <c r="CI7" s="741"/>
      <c r="CJ7" s="741"/>
      <c r="CK7" s="741"/>
      <c r="CL7" s="742"/>
      <c r="CM7" s="740">
        <v>113</v>
      </c>
      <c r="CN7" s="741"/>
      <c r="CO7" s="741"/>
      <c r="CP7" s="741"/>
      <c r="CQ7" s="742"/>
      <c r="CR7" s="740">
        <v>238</v>
      </c>
      <c r="CS7" s="741"/>
      <c r="CT7" s="741"/>
      <c r="CU7" s="741"/>
      <c r="CV7" s="742"/>
      <c r="CW7" s="740" t="s">
        <v>569</v>
      </c>
      <c r="CX7" s="741"/>
      <c r="CY7" s="741"/>
      <c r="CZ7" s="741"/>
      <c r="DA7" s="742"/>
      <c r="DB7" s="740" t="s">
        <v>568</v>
      </c>
      <c r="DC7" s="741"/>
      <c r="DD7" s="741"/>
      <c r="DE7" s="741"/>
      <c r="DF7" s="742"/>
      <c r="DG7" s="740" t="s">
        <v>568</v>
      </c>
      <c r="DH7" s="741"/>
      <c r="DI7" s="741"/>
      <c r="DJ7" s="741"/>
      <c r="DK7" s="742"/>
      <c r="DL7" s="740" t="s">
        <v>568</v>
      </c>
      <c r="DM7" s="741"/>
      <c r="DN7" s="741"/>
      <c r="DO7" s="741"/>
      <c r="DP7" s="742"/>
      <c r="DQ7" s="740" t="s">
        <v>568</v>
      </c>
      <c r="DR7" s="741"/>
      <c r="DS7" s="741"/>
      <c r="DT7" s="741"/>
      <c r="DU7" s="742"/>
      <c r="DV7" s="743"/>
      <c r="DW7" s="744"/>
      <c r="DX7" s="744"/>
      <c r="DY7" s="744"/>
      <c r="DZ7" s="745"/>
      <c r="EA7" s="216"/>
    </row>
    <row r="8" spans="1:131" s="217" customFormat="1" ht="26.25" customHeight="1" x14ac:dyDescent="0.2">
      <c r="A8" s="220">
        <v>2</v>
      </c>
      <c r="B8" s="777" t="s">
        <v>374</v>
      </c>
      <c r="C8" s="778"/>
      <c r="D8" s="778"/>
      <c r="E8" s="778"/>
      <c r="F8" s="778"/>
      <c r="G8" s="778"/>
      <c r="H8" s="778"/>
      <c r="I8" s="778"/>
      <c r="J8" s="778"/>
      <c r="K8" s="778"/>
      <c r="L8" s="778"/>
      <c r="M8" s="778"/>
      <c r="N8" s="778"/>
      <c r="O8" s="778"/>
      <c r="P8" s="779"/>
      <c r="Q8" s="780">
        <v>76</v>
      </c>
      <c r="R8" s="781"/>
      <c r="S8" s="781"/>
      <c r="T8" s="781"/>
      <c r="U8" s="781"/>
      <c r="V8" s="781">
        <v>76</v>
      </c>
      <c r="W8" s="781"/>
      <c r="X8" s="781"/>
      <c r="Y8" s="781"/>
      <c r="Z8" s="781"/>
      <c r="AA8" s="781">
        <v>0</v>
      </c>
      <c r="AB8" s="781"/>
      <c r="AC8" s="781"/>
      <c r="AD8" s="781"/>
      <c r="AE8" s="782"/>
      <c r="AF8" s="783">
        <v>0</v>
      </c>
      <c r="AG8" s="784"/>
      <c r="AH8" s="784"/>
      <c r="AI8" s="784"/>
      <c r="AJ8" s="785"/>
      <c r="AK8" s="766">
        <v>7</v>
      </c>
      <c r="AL8" s="767"/>
      <c r="AM8" s="767"/>
      <c r="AN8" s="767"/>
      <c r="AO8" s="767"/>
      <c r="AP8" s="767" t="s">
        <v>487</v>
      </c>
      <c r="AQ8" s="767"/>
      <c r="AR8" s="767"/>
      <c r="AS8" s="767"/>
      <c r="AT8" s="767"/>
      <c r="AU8" s="768"/>
      <c r="AV8" s="768"/>
      <c r="AW8" s="768"/>
      <c r="AX8" s="768"/>
      <c r="AY8" s="769"/>
      <c r="AZ8" s="214"/>
      <c r="BA8" s="214"/>
      <c r="BB8" s="214"/>
      <c r="BC8" s="214"/>
      <c r="BD8" s="214"/>
      <c r="BE8" s="215"/>
      <c r="BF8" s="215"/>
      <c r="BG8" s="215"/>
      <c r="BH8" s="215"/>
      <c r="BI8" s="215"/>
      <c r="BJ8" s="215"/>
      <c r="BK8" s="215"/>
      <c r="BL8" s="215"/>
      <c r="BM8" s="215"/>
      <c r="BN8" s="215"/>
      <c r="BO8" s="215"/>
      <c r="BP8" s="215"/>
      <c r="BQ8" s="220">
        <v>2</v>
      </c>
      <c r="BR8" s="221"/>
      <c r="BS8" s="770" t="s">
        <v>561</v>
      </c>
      <c r="BT8" s="771"/>
      <c r="BU8" s="771"/>
      <c r="BV8" s="771"/>
      <c r="BW8" s="771"/>
      <c r="BX8" s="771"/>
      <c r="BY8" s="771"/>
      <c r="BZ8" s="771"/>
      <c r="CA8" s="771"/>
      <c r="CB8" s="771"/>
      <c r="CC8" s="771"/>
      <c r="CD8" s="771"/>
      <c r="CE8" s="771"/>
      <c r="CF8" s="771"/>
      <c r="CG8" s="772"/>
      <c r="CH8" s="773">
        <v>-3</v>
      </c>
      <c r="CI8" s="774"/>
      <c r="CJ8" s="774"/>
      <c r="CK8" s="774"/>
      <c r="CL8" s="775"/>
      <c r="CM8" s="773">
        <v>68</v>
      </c>
      <c r="CN8" s="774"/>
      <c r="CO8" s="774"/>
      <c r="CP8" s="774"/>
      <c r="CQ8" s="775"/>
      <c r="CR8" s="773">
        <v>15</v>
      </c>
      <c r="CS8" s="774"/>
      <c r="CT8" s="774"/>
      <c r="CU8" s="774"/>
      <c r="CV8" s="775"/>
      <c r="CW8" s="773">
        <v>30</v>
      </c>
      <c r="CX8" s="774"/>
      <c r="CY8" s="774"/>
      <c r="CZ8" s="774"/>
      <c r="DA8" s="775"/>
      <c r="DB8" s="773" t="s">
        <v>568</v>
      </c>
      <c r="DC8" s="774"/>
      <c r="DD8" s="774"/>
      <c r="DE8" s="774"/>
      <c r="DF8" s="775"/>
      <c r="DG8" s="773" t="s">
        <v>568</v>
      </c>
      <c r="DH8" s="774"/>
      <c r="DI8" s="774"/>
      <c r="DJ8" s="774"/>
      <c r="DK8" s="775"/>
      <c r="DL8" s="773" t="s">
        <v>568</v>
      </c>
      <c r="DM8" s="774"/>
      <c r="DN8" s="774"/>
      <c r="DO8" s="774"/>
      <c r="DP8" s="775"/>
      <c r="DQ8" s="773" t="s">
        <v>568</v>
      </c>
      <c r="DR8" s="774"/>
      <c r="DS8" s="774"/>
      <c r="DT8" s="774"/>
      <c r="DU8" s="775"/>
      <c r="DV8" s="770"/>
      <c r="DW8" s="771"/>
      <c r="DX8" s="771"/>
      <c r="DY8" s="771"/>
      <c r="DZ8" s="776"/>
      <c r="EA8" s="216"/>
    </row>
    <row r="9" spans="1:131" s="217" customFormat="1" ht="26.25" customHeight="1" x14ac:dyDescent="0.2">
      <c r="A9" s="220">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66"/>
      <c r="AL9" s="767"/>
      <c r="AM9" s="767"/>
      <c r="AN9" s="767"/>
      <c r="AO9" s="767"/>
      <c r="AP9" s="767"/>
      <c r="AQ9" s="767"/>
      <c r="AR9" s="767"/>
      <c r="AS9" s="767"/>
      <c r="AT9" s="767"/>
      <c r="AU9" s="768"/>
      <c r="AV9" s="768"/>
      <c r="AW9" s="768"/>
      <c r="AX9" s="768"/>
      <c r="AY9" s="769"/>
      <c r="AZ9" s="214"/>
      <c r="BA9" s="214"/>
      <c r="BB9" s="214"/>
      <c r="BC9" s="214"/>
      <c r="BD9" s="214"/>
      <c r="BE9" s="215"/>
      <c r="BF9" s="215"/>
      <c r="BG9" s="215"/>
      <c r="BH9" s="215"/>
      <c r="BI9" s="215"/>
      <c r="BJ9" s="215"/>
      <c r="BK9" s="215"/>
      <c r="BL9" s="215"/>
      <c r="BM9" s="215"/>
      <c r="BN9" s="215"/>
      <c r="BO9" s="215"/>
      <c r="BP9" s="215"/>
      <c r="BQ9" s="220">
        <v>3</v>
      </c>
      <c r="BR9" s="221"/>
      <c r="BS9" s="770" t="s">
        <v>562</v>
      </c>
      <c r="BT9" s="771"/>
      <c r="BU9" s="771"/>
      <c r="BV9" s="771"/>
      <c r="BW9" s="771"/>
      <c r="BX9" s="771"/>
      <c r="BY9" s="771"/>
      <c r="BZ9" s="771"/>
      <c r="CA9" s="771"/>
      <c r="CB9" s="771"/>
      <c r="CC9" s="771"/>
      <c r="CD9" s="771"/>
      <c r="CE9" s="771"/>
      <c r="CF9" s="771"/>
      <c r="CG9" s="772"/>
      <c r="CH9" s="773">
        <v>0</v>
      </c>
      <c r="CI9" s="774"/>
      <c r="CJ9" s="774"/>
      <c r="CK9" s="774"/>
      <c r="CL9" s="775"/>
      <c r="CM9" s="773">
        <v>110</v>
      </c>
      <c r="CN9" s="774"/>
      <c r="CO9" s="774"/>
      <c r="CP9" s="774"/>
      <c r="CQ9" s="775"/>
      <c r="CR9" s="773">
        <v>50</v>
      </c>
      <c r="CS9" s="774"/>
      <c r="CT9" s="774"/>
      <c r="CU9" s="774"/>
      <c r="CV9" s="775"/>
      <c r="CW9" s="773" t="s">
        <v>569</v>
      </c>
      <c r="CX9" s="774"/>
      <c r="CY9" s="774"/>
      <c r="CZ9" s="774"/>
      <c r="DA9" s="775"/>
      <c r="DB9" s="773" t="s">
        <v>568</v>
      </c>
      <c r="DC9" s="774"/>
      <c r="DD9" s="774"/>
      <c r="DE9" s="774"/>
      <c r="DF9" s="775"/>
      <c r="DG9" s="773" t="s">
        <v>568</v>
      </c>
      <c r="DH9" s="774"/>
      <c r="DI9" s="774"/>
      <c r="DJ9" s="774"/>
      <c r="DK9" s="775"/>
      <c r="DL9" s="773" t="s">
        <v>568</v>
      </c>
      <c r="DM9" s="774"/>
      <c r="DN9" s="774"/>
      <c r="DO9" s="774"/>
      <c r="DP9" s="775"/>
      <c r="DQ9" s="773" t="s">
        <v>568</v>
      </c>
      <c r="DR9" s="774"/>
      <c r="DS9" s="774"/>
      <c r="DT9" s="774"/>
      <c r="DU9" s="775"/>
      <c r="DV9" s="770"/>
      <c r="DW9" s="771"/>
      <c r="DX9" s="771"/>
      <c r="DY9" s="771"/>
      <c r="DZ9" s="776"/>
      <c r="EA9" s="216"/>
    </row>
    <row r="10" spans="1:131" s="217" customFormat="1" ht="26.25" customHeight="1" x14ac:dyDescent="0.2">
      <c r="A10" s="220">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66"/>
      <c r="AL10" s="767"/>
      <c r="AM10" s="767"/>
      <c r="AN10" s="767"/>
      <c r="AO10" s="767"/>
      <c r="AP10" s="767"/>
      <c r="AQ10" s="767"/>
      <c r="AR10" s="767"/>
      <c r="AS10" s="767"/>
      <c r="AT10" s="767"/>
      <c r="AU10" s="768"/>
      <c r="AV10" s="768"/>
      <c r="AW10" s="768"/>
      <c r="AX10" s="768"/>
      <c r="AY10" s="769"/>
      <c r="AZ10" s="214"/>
      <c r="BA10" s="214"/>
      <c r="BB10" s="214"/>
      <c r="BC10" s="214"/>
      <c r="BD10" s="214"/>
      <c r="BE10" s="215"/>
      <c r="BF10" s="215"/>
      <c r="BG10" s="215"/>
      <c r="BH10" s="215"/>
      <c r="BI10" s="215"/>
      <c r="BJ10" s="215"/>
      <c r="BK10" s="215"/>
      <c r="BL10" s="215"/>
      <c r="BM10" s="215"/>
      <c r="BN10" s="215"/>
      <c r="BO10" s="215"/>
      <c r="BP10" s="215"/>
      <c r="BQ10" s="220">
        <v>4</v>
      </c>
      <c r="BR10" s="221"/>
      <c r="BS10" s="770" t="s">
        <v>563</v>
      </c>
      <c r="BT10" s="771"/>
      <c r="BU10" s="771"/>
      <c r="BV10" s="771"/>
      <c r="BW10" s="771"/>
      <c r="BX10" s="771"/>
      <c r="BY10" s="771"/>
      <c r="BZ10" s="771"/>
      <c r="CA10" s="771"/>
      <c r="CB10" s="771"/>
      <c r="CC10" s="771"/>
      <c r="CD10" s="771"/>
      <c r="CE10" s="771"/>
      <c r="CF10" s="771"/>
      <c r="CG10" s="772"/>
      <c r="CH10" s="773">
        <v>0</v>
      </c>
      <c r="CI10" s="774"/>
      <c r="CJ10" s="774"/>
      <c r="CK10" s="774"/>
      <c r="CL10" s="775"/>
      <c r="CM10" s="773">
        <v>49</v>
      </c>
      <c r="CN10" s="774"/>
      <c r="CO10" s="774"/>
      <c r="CP10" s="774"/>
      <c r="CQ10" s="775"/>
      <c r="CR10" s="773">
        <v>30</v>
      </c>
      <c r="CS10" s="774"/>
      <c r="CT10" s="774"/>
      <c r="CU10" s="774"/>
      <c r="CV10" s="775"/>
      <c r="CW10" s="773" t="s">
        <v>569</v>
      </c>
      <c r="CX10" s="774"/>
      <c r="CY10" s="774"/>
      <c r="CZ10" s="774"/>
      <c r="DA10" s="775"/>
      <c r="DB10" s="773" t="s">
        <v>568</v>
      </c>
      <c r="DC10" s="774"/>
      <c r="DD10" s="774"/>
      <c r="DE10" s="774"/>
      <c r="DF10" s="775"/>
      <c r="DG10" s="773" t="s">
        <v>568</v>
      </c>
      <c r="DH10" s="774"/>
      <c r="DI10" s="774"/>
      <c r="DJ10" s="774"/>
      <c r="DK10" s="775"/>
      <c r="DL10" s="773" t="s">
        <v>568</v>
      </c>
      <c r="DM10" s="774"/>
      <c r="DN10" s="774"/>
      <c r="DO10" s="774"/>
      <c r="DP10" s="775"/>
      <c r="DQ10" s="773" t="s">
        <v>568</v>
      </c>
      <c r="DR10" s="774"/>
      <c r="DS10" s="774"/>
      <c r="DT10" s="774"/>
      <c r="DU10" s="775"/>
      <c r="DV10" s="770"/>
      <c r="DW10" s="771"/>
      <c r="DX10" s="771"/>
      <c r="DY10" s="771"/>
      <c r="DZ10" s="776"/>
      <c r="EA10" s="216"/>
    </row>
    <row r="11" spans="1:131" s="217" customFormat="1" ht="26.25" customHeight="1" x14ac:dyDescent="0.2">
      <c r="A11" s="220">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66"/>
      <c r="AL11" s="767"/>
      <c r="AM11" s="767"/>
      <c r="AN11" s="767"/>
      <c r="AO11" s="767"/>
      <c r="AP11" s="767"/>
      <c r="AQ11" s="767"/>
      <c r="AR11" s="767"/>
      <c r="AS11" s="767"/>
      <c r="AT11" s="767"/>
      <c r="AU11" s="768"/>
      <c r="AV11" s="768"/>
      <c r="AW11" s="768"/>
      <c r="AX11" s="768"/>
      <c r="AY11" s="769"/>
      <c r="AZ11" s="214"/>
      <c r="BA11" s="214"/>
      <c r="BB11" s="214"/>
      <c r="BC11" s="214"/>
      <c r="BD11" s="214"/>
      <c r="BE11" s="215"/>
      <c r="BF11" s="215"/>
      <c r="BG11" s="215"/>
      <c r="BH11" s="215"/>
      <c r="BI11" s="215"/>
      <c r="BJ11" s="215"/>
      <c r="BK11" s="215"/>
      <c r="BL11" s="215"/>
      <c r="BM11" s="215"/>
      <c r="BN11" s="215"/>
      <c r="BO11" s="215"/>
      <c r="BP11" s="215"/>
      <c r="BQ11" s="220">
        <v>5</v>
      </c>
      <c r="BR11" s="221"/>
      <c r="BS11" s="770" t="s">
        <v>564</v>
      </c>
      <c r="BT11" s="771"/>
      <c r="BU11" s="771"/>
      <c r="BV11" s="771"/>
      <c r="BW11" s="771"/>
      <c r="BX11" s="771"/>
      <c r="BY11" s="771"/>
      <c r="BZ11" s="771"/>
      <c r="CA11" s="771"/>
      <c r="CB11" s="771"/>
      <c r="CC11" s="771"/>
      <c r="CD11" s="771"/>
      <c r="CE11" s="771"/>
      <c r="CF11" s="771"/>
      <c r="CG11" s="772"/>
      <c r="CH11" s="773">
        <v>-2</v>
      </c>
      <c r="CI11" s="774"/>
      <c r="CJ11" s="774"/>
      <c r="CK11" s="774"/>
      <c r="CL11" s="775"/>
      <c r="CM11" s="773">
        <v>80</v>
      </c>
      <c r="CN11" s="774"/>
      <c r="CO11" s="774"/>
      <c r="CP11" s="774"/>
      <c r="CQ11" s="775"/>
      <c r="CR11" s="773">
        <v>75</v>
      </c>
      <c r="CS11" s="774"/>
      <c r="CT11" s="774"/>
      <c r="CU11" s="774"/>
      <c r="CV11" s="775"/>
      <c r="CW11" s="773">
        <v>13</v>
      </c>
      <c r="CX11" s="774"/>
      <c r="CY11" s="774"/>
      <c r="CZ11" s="774"/>
      <c r="DA11" s="775"/>
      <c r="DB11" s="773" t="s">
        <v>568</v>
      </c>
      <c r="DC11" s="774"/>
      <c r="DD11" s="774"/>
      <c r="DE11" s="774"/>
      <c r="DF11" s="775"/>
      <c r="DG11" s="773" t="s">
        <v>568</v>
      </c>
      <c r="DH11" s="774"/>
      <c r="DI11" s="774"/>
      <c r="DJ11" s="774"/>
      <c r="DK11" s="775"/>
      <c r="DL11" s="773" t="s">
        <v>568</v>
      </c>
      <c r="DM11" s="774"/>
      <c r="DN11" s="774"/>
      <c r="DO11" s="774"/>
      <c r="DP11" s="775"/>
      <c r="DQ11" s="773" t="s">
        <v>568</v>
      </c>
      <c r="DR11" s="774"/>
      <c r="DS11" s="774"/>
      <c r="DT11" s="774"/>
      <c r="DU11" s="775"/>
      <c r="DV11" s="770"/>
      <c r="DW11" s="771"/>
      <c r="DX11" s="771"/>
      <c r="DY11" s="771"/>
      <c r="DZ11" s="776"/>
      <c r="EA11" s="216"/>
    </row>
    <row r="12" spans="1:131" s="217" customFormat="1" ht="26.25" customHeight="1" x14ac:dyDescent="0.2">
      <c r="A12" s="220">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66"/>
      <c r="AL12" s="767"/>
      <c r="AM12" s="767"/>
      <c r="AN12" s="767"/>
      <c r="AO12" s="767"/>
      <c r="AP12" s="767"/>
      <c r="AQ12" s="767"/>
      <c r="AR12" s="767"/>
      <c r="AS12" s="767"/>
      <c r="AT12" s="767"/>
      <c r="AU12" s="768"/>
      <c r="AV12" s="768"/>
      <c r="AW12" s="768"/>
      <c r="AX12" s="768"/>
      <c r="AY12" s="769"/>
      <c r="AZ12" s="214"/>
      <c r="BA12" s="214"/>
      <c r="BB12" s="214"/>
      <c r="BC12" s="214"/>
      <c r="BD12" s="214"/>
      <c r="BE12" s="215"/>
      <c r="BF12" s="215"/>
      <c r="BG12" s="215"/>
      <c r="BH12" s="215"/>
      <c r="BI12" s="215"/>
      <c r="BJ12" s="215"/>
      <c r="BK12" s="215"/>
      <c r="BL12" s="215"/>
      <c r="BM12" s="215"/>
      <c r="BN12" s="215"/>
      <c r="BO12" s="215"/>
      <c r="BP12" s="215"/>
      <c r="BQ12" s="220">
        <v>6</v>
      </c>
      <c r="BR12" s="221"/>
      <c r="BS12" s="770" t="s">
        <v>565</v>
      </c>
      <c r="BT12" s="771"/>
      <c r="BU12" s="771"/>
      <c r="BV12" s="771"/>
      <c r="BW12" s="771"/>
      <c r="BX12" s="771"/>
      <c r="BY12" s="771"/>
      <c r="BZ12" s="771"/>
      <c r="CA12" s="771"/>
      <c r="CB12" s="771"/>
      <c r="CC12" s="771"/>
      <c r="CD12" s="771"/>
      <c r="CE12" s="771"/>
      <c r="CF12" s="771"/>
      <c r="CG12" s="772"/>
      <c r="CH12" s="773">
        <v>-1</v>
      </c>
      <c r="CI12" s="774"/>
      <c r="CJ12" s="774"/>
      <c r="CK12" s="774"/>
      <c r="CL12" s="775"/>
      <c r="CM12" s="773">
        <v>47</v>
      </c>
      <c r="CN12" s="774"/>
      <c r="CO12" s="774"/>
      <c r="CP12" s="774"/>
      <c r="CQ12" s="775"/>
      <c r="CR12" s="773">
        <v>50</v>
      </c>
      <c r="CS12" s="774"/>
      <c r="CT12" s="774"/>
      <c r="CU12" s="774"/>
      <c r="CV12" s="775"/>
      <c r="CW12" s="773">
        <v>10</v>
      </c>
      <c r="CX12" s="774"/>
      <c r="CY12" s="774"/>
      <c r="CZ12" s="774"/>
      <c r="DA12" s="775"/>
      <c r="DB12" s="773" t="s">
        <v>568</v>
      </c>
      <c r="DC12" s="774"/>
      <c r="DD12" s="774"/>
      <c r="DE12" s="774"/>
      <c r="DF12" s="775"/>
      <c r="DG12" s="773" t="s">
        <v>568</v>
      </c>
      <c r="DH12" s="774"/>
      <c r="DI12" s="774"/>
      <c r="DJ12" s="774"/>
      <c r="DK12" s="775"/>
      <c r="DL12" s="773" t="s">
        <v>568</v>
      </c>
      <c r="DM12" s="774"/>
      <c r="DN12" s="774"/>
      <c r="DO12" s="774"/>
      <c r="DP12" s="775"/>
      <c r="DQ12" s="773" t="s">
        <v>568</v>
      </c>
      <c r="DR12" s="774"/>
      <c r="DS12" s="774"/>
      <c r="DT12" s="774"/>
      <c r="DU12" s="775"/>
      <c r="DV12" s="770"/>
      <c r="DW12" s="771"/>
      <c r="DX12" s="771"/>
      <c r="DY12" s="771"/>
      <c r="DZ12" s="776"/>
      <c r="EA12" s="216"/>
    </row>
    <row r="13" spans="1:131" s="217" customFormat="1" ht="26.25" customHeight="1" x14ac:dyDescent="0.2">
      <c r="A13" s="220">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66"/>
      <c r="AL13" s="767"/>
      <c r="AM13" s="767"/>
      <c r="AN13" s="767"/>
      <c r="AO13" s="767"/>
      <c r="AP13" s="767"/>
      <c r="AQ13" s="767"/>
      <c r="AR13" s="767"/>
      <c r="AS13" s="767"/>
      <c r="AT13" s="767"/>
      <c r="AU13" s="768"/>
      <c r="AV13" s="768"/>
      <c r="AW13" s="768"/>
      <c r="AX13" s="768"/>
      <c r="AY13" s="769"/>
      <c r="AZ13" s="214"/>
      <c r="BA13" s="214"/>
      <c r="BB13" s="214"/>
      <c r="BC13" s="214"/>
      <c r="BD13" s="214"/>
      <c r="BE13" s="215"/>
      <c r="BF13" s="215"/>
      <c r="BG13" s="215"/>
      <c r="BH13" s="215"/>
      <c r="BI13" s="215"/>
      <c r="BJ13" s="215"/>
      <c r="BK13" s="215"/>
      <c r="BL13" s="215"/>
      <c r="BM13" s="215"/>
      <c r="BN13" s="215"/>
      <c r="BO13" s="215"/>
      <c r="BP13" s="215"/>
      <c r="BQ13" s="220">
        <v>7</v>
      </c>
      <c r="BR13" s="221"/>
      <c r="BS13" s="770" t="s">
        <v>566</v>
      </c>
      <c r="BT13" s="771"/>
      <c r="BU13" s="771"/>
      <c r="BV13" s="771"/>
      <c r="BW13" s="771"/>
      <c r="BX13" s="771"/>
      <c r="BY13" s="771"/>
      <c r="BZ13" s="771"/>
      <c r="CA13" s="771"/>
      <c r="CB13" s="771"/>
      <c r="CC13" s="771"/>
      <c r="CD13" s="771"/>
      <c r="CE13" s="771"/>
      <c r="CF13" s="771"/>
      <c r="CG13" s="772"/>
      <c r="CH13" s="773">
        <v>63</v>
      </c>
      <c r="CI13" s="774"/>
      <c r="CJ13" s="774"/>
      <c r="CK13" s="774"/>
      <c r="CL13" s="775"/>
      <c r="CM13" s="773">
        <v>233</v>
      </c>
      <c r="CN13" s="774"/>
      <c r="CO13" s="774"/>
      <c r="CP13" s="774"/>
      <c r="CQ13" s="775"/>
      <c r="CR13" s="773">
        <v>10</v>
      </c>
      <c r="CS13" s="774"/>
      <c r="CT13" s="774"/>
      <c r="CU13" s="774"/>
      <c r="CV13" s="775"/>
      <c r="CW13" s="773" t="s">
        <v>569</v>
      </c>
      <c r="CX13" s="774"/>
      <c r="CY13" s="774"/>
      <c r="CZ13" s="774"/>
      <c r="DA13" s="775"/>
      <c r="DB13" s="773" t="s">
        <v>568</v>
      </c>
      <c r="DC13" s="774"/>
      <c r="DD13" s="774"/>
      <c r="DE13" s="774"/>
      <c r="DF13" s="775"/>
      <c r="DG13" s="773" t="s">
        <v>568</v>
      </c>
      <c r="DH13" s="774"/>
      <c r="DI13" s="774"/>
      <c r="DJ13" s="774"/>
      <c r="DK13" s="775"/>
      <c r="DL13" s="773" t="s">
        <v>568</v>
      </c>
      <c r="DM13" s="774"/>
      <c r="DN13" s="774"/>
      <c r="DO13" s="774"/>
      <c r="DP13" s="775"/>
      <c r="DQ13" s="773" t="s">
        <v>568</v>
      </c>
      <c r="DR13" s="774"/>
      <c r="DS13" s="774"/>
      <c r="DT13" s="774"/>
      <c r="DU13" s="775"/>
      <c r="DV13" s="770"/>
      <c r="DW13" s="771"/>
      <c r="DX13" s="771"/>
      <c r="DY13" s="771"/>
      <c r="DZ13" s="776"/>
      <c r="EA13" s="216"/>
    </row>
    <row r="14" spans="1:131" s="217" customFormat="1" ht="26.25" customHeight="1" x14ac:dyDescent="0.2">
      <c r="A14" s="220">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66"/>
      <c r="AL14" s="767"/>
      <c r="AM14" s="767"/>
      <c r="AN14" s="767"/>
      <c r="AO14" s="767"/>
      <c r="AP14" s="767"/>
      <c r="AQ14" s="767"/>
      <c r="AR14" s="767"/>
      <c r="AS14" s="767"/>
      <c r="AT14" s="767"/>
      <c r="AU14" s="768"/>
      <c r="AV14" s="768"/>
      <c r="AW14" s="768"/>
      <c r="AX14" s="768"/>
      <c r="AY14" s="769"/>
      <c r="AZ14" s="214"/>
      <c r="BA14" s="214"/>
      <c r="BB14" s="214"/>
      <c r="BC14" s="214"/>
      <c r="BD14" s="214"/>
      <c r="BE14" s="215"/>
      <c r="BF14" s="215"/>
      <c r="BG14" s="215"/>
      <c r="BH14" s="215"/>
      <c r="BI14" s="215"/>
      <c r="BJ14" s="215"/>
      <c r="BK14" s="215"/>
      <c r="BL14" s="215"/>
      <c r="BM14" s="215"/>
      <c r="BN14" s="215"/>
      <c r="BO14" s="215"/>
      <c r="BP14" s="215"/>
      <c r="BQ14" s="220">
        <v>8</v>
      </c>
      <c r="BR14" s="221"/>
      <c r="BS14" s="770" t="s">
        <v>567</v>
      </c>
      <c r="BT14" s="771"/>
      <c r="BU14" s="771"/>
      <c r="BV14" s="771"/>
      <c r="BW14" s="771"/>
      <c r="BX14" s="771"/>
      <c r="BY14" s="771"/>
      <c r="BZ14" s="771"/>
      <c r="CA14" s="771"/>
      <c r="CB14" s="771"/>
      <c r="CC14" s="771"/>
      <c r="CD14" s="771"/>
      <c r="CE14" s="771"/>
      <c r="CF14" s="771"/>
      <c r="CG14" s="772"/>
      <c r="CH14" s="773">
        <v>-670</v>
      </c>
      <c r="CI14" s="774"/>
      <c r="CJ14" s="774"/>
      <c r="CK14" s="774"/>
      <c r="CL14" s="775"/>
      <c r="CM14" s="773">
        <v>3629</v>
      </c>
      <c r="CN14" s="774"/>
      <c r="CO14" s="774"/>
      <c r="CP14" s="774"/>
      <c r="CQ14" s="775"/>
      <c r="CR14" s="773">
        <v>3709</v>
      </c>
      <c r="CS14" s="774"/>
      <c r="CT14" s="774"/>
      <c r="CU14" s="774"/>
      <c r="CV14" s="775"/>
      <c r="CW14" s="773">
        <v>466</v>
      </c>
      <c r="CX14" s="774"/>
      <c r="CY14" s="774"/>
      <c r="CZ14" s="774"/>
      <c r="DA14" s="775"/>
      <c r="DB14" s="773" t="s">
        <v>568</v>
      </c>
      <c r="DC14" s="774"/>
      <c r="DD14" s="774"/>
      <c r="DE14" s="774"/>
      <c r="DF14" s="775"/>
      <c r="DG14" s="773" t="s">
        <v>568</v>
      </c>
      <c r="DH14" s="774"/>
      <c r="DI14" s="774"/>
      <c r="DJ14" s="774"/>
      <c r="DK14" s="775"/>
      <c r="DL14" s="773" t="s">
        <v>568</v>
      </c>
      <c r="DM14" s="774"/>
      <c r="DN14" s="774"/>
      <c r="DO14" s="774"/>
      <c r="DP14" s="775"/>
      <c r="DQ14" s="773" t="s">
        <v>568</v>
      </c>
      <c r="DR14" s="774"/>
      <c r="DS14" s="774"/>
      <c r="DT14" s="774"/>
      <c r="DU14" s="775"/>
      <c r="DV14" s="770"/>
      <c r="DW14" s="771"/>
      <c r="DX14" s="771"/>
      <c r="DY14" s="771"/>
      <c r="DZ14" s="776"/>
      <c r="EA14" s="216"/>
    </row>
    <row r="15" spans="1:131" s="217" customFormat="1" ht="26.25" customHeight="1" x14ac:dyDescent="0.2">
      <c r="A15" s="220">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66"/>
      <c r="AL15" s="767"/>
      <c r="AM15" s="767"/>
      <c r="AN15" s="767"/>
      <c r="AO15" s="767"/>
      <c r="AP15" s="767"/>
      <c r="AQ15" s="767"/>
      <c r="AR15" s="767"/>
      <c r="AS15" s="767"/>
      <c r="AT15" s="767"/>
      <c r="AU15" s="768"/>
      <c r="AV15" s="768"/>
      <c r="AW15" s="768"/>
      <c r="AX15" s="768"/>
      <c r="AY15" s="769"/>
      <c r="AZ15" s="214"/>
      <c r="BA15" s="214"/>
      <c r="BB15" s="214"/>
      <c r="BC15" s="214"/>
      <c r="BD15" s="214"/>
      <c r="BE15" s="215"/>
      <c r="BF15" s="215"/>
      <c r="BG15" s="215"/>
      <c r="BH15" s="215"/>
      <c r="BI15" s="215"/>
      <c r="BJ15" s="215"/>
      <c r="BK15" s="215"/>
      <c r="BL15" s="215"/>
      <c r="BM15" s="215"/>
      <c r="BN15" s="215"/>
      <c r="BO15" s="215"/>
      <c r="BP15" s="215"/>
      <c r="BQ15" s="220">
        <v>9</v>
      </c>
      <c r="BR15" s="221"/>
      <c r="BS15" s="770"/>
      <c r="BT15" s="771"/>
      <c r="BU15" s="771"/>
      <c r="BV15" s="771"/>
      <c r="BW15" s="771"/>
      <c r="BX15" s="771"/>
      <c r="BY15" s="771"/>
      <c r="BZ15" s="771"/>
      <c r="CA15" s="771"/>
      <c r="CB15" s="771"/>
      <c r="CC15" s="771"/>
      <c r="CD15" s="771"/>
      <c r="CE15" s="771"/>
      <c r="CF15" s="771"/>
      <c r="CG15" s="772"/>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70"/>
      <c r="DW15" s="771"/>
      <c r="DX15" s="771"/>
      <c r="DY15" s="771"/>
      <c r="DZ15" s="776"/>
      <c r="EA15" s="216"/>
    </row>
    <row r="16" spans="1:131" s="217" customFormat="1" ht="26.25" customHeight="1" x14ac:dyDescent="0.2">
      <c r="A16" s="220">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66"/>
      <c r="AL16" s="767"/>
      <c r="AM16" s="767"/>
      <c r="AN16" s="767"/>
      <c r="AO16" s="767"/>
      <c r="AP16" s="767"/>
      <c r="AQ16" s="767"/>
      <c r="AR16" s="767"/>
      <c r="AS16" s="767"/>
      <c r="AT16" s="767"/>
      <c r="AU16" s="768"/>
      <c r="AV16" s="768"/>
      <c r="AW16" s="768"/>
      <c r="AX16" s="768"/>
      <c r="AY16" s="769"/>
      <c r="AZ16" s="214"/>
      <c r="BA16" s="214"/>
      <c r="BB16" s="214"/>
      <c r="BC16" s="214"/>
      <c r="BD16" s="214"/>
      <c r="BE16" s="215"/>
      <c r="BF16" s="215"/>
      <c r="BG16" s="215"/>
      <c r="BH16" s="215"/>
      <c r="BI16" s="215"/>
      <c r="BJ16" s="215"/>
      <c r="BK16" s="215"/>
      <c r="BL16" s="215"/>
      <c r="BM16" s="215"/>
      <c r="BN16" s="215"/>
      <c r="BO16" s="215"/>
      <c r="BP16" s="215"/>
      <c r="BQ16" s="220">
        <v>10</v>
      </c>
      <c r="BR16" s="221"/>
      <c r="BS16" s="770"/>
      <c r="BT16" s="771"/>
      <c r="BU16" s="771"/>
      <c r="BV16" s="771"/>
      <c r="BW16" s="771"/>
      <c r="BX16" s="771"/>
      <c r="BY16" s="771"/>
      <c r="BZ16" s="771"/>
      <c r="CA16" s="771"/>
      <c r="CB16" s="771"/>
      <c r="CC16" s="771"/>
      <c r="CD16" s="771"/>
      <c r="CE16" s="771"/>
      <c r="CF16" s="771"/>
      <c r="CG16" s="772"/>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70"/>
      <c r="DW16" s="771"/>
      <c r="DX16" s="771"/>
      <c r="DY16" s="771"/>
      <c r="DZ16" s="776"/>
      <c r="EA16" s="216"/>
    </row>
    <row r="17" spans="1:131" s="217" customFormat="1" ht="26.25" customHeight="1" x14ac:dyDescent="0.2">
      <c r="A17" s="220">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66"/>
      <c r="AL17" s="767"/>
      <c r="AM17" s="767"/>
      <c r="AN17" s="767"/>
      <c r="AO17" s="767"/>
      <c r="AP17" s="767"/>
      <c r="AQ17" s="767"/>
      <c r="AR17" s="767"/>
      <c r="AS17" s="767"/>
      <c r="AT17" s="767"/>
      <c r="AU17" s="768"/>
      <c r="AV17" s="768"/>
      <c r="AW17" s="768"/>
      <c r="AX17" s="768"/>
      <c r="AY17" s="769"/>
      <c r="AZ17" s="214"/>
      <c r="BA17" s="214"/>
      <c r="BB17" s="214"/>
      <c r="BC17" s="214"/>
      <c r="BD17" s="214"/>
      <c r="BE17" s="215"/>
      <c r="BF17" s="215"/>
      <c r="BG17" s="215"/>
      <c r="BH17" s="215"/>
      <c r="BI17" s="215"/>
      <c r="BJ17" s="215"/>
      <c r="BK17" s="215"/>
      <c r="BL17" s="215"/>
      <c r="BM17" s="215"/>
      <c r="BN17" s="215"/>
      <c r="BO17" s="215"/>
      <c r="BP17" s="215"/>
      <c r="BQ17" s="220">
        <v>11</v>
      </c>
      <c r="BR17" s="221"/>
      <c r="BS17" s="770"/>
      <c r="BT17" s="771"/>
      <c r="BU17" s="771"/>
      <c r="BV17" s="771"/>
      <c r="BW17" s="771"/>
      <c r="BX17" s="771"/>
      <c r="BY17" s="771"/>
      <c r="BZ17" s="771"/>
      <c r="CA17" s="771"/>
      <c r="CB17" s="771"/>
      <c r="CC17" s="771"/>
      <c r="CD17" s="771"/>
      <c r="CE17" s="771"/>
      <c r="CF17" s="771"/>
      <c r="CG17" s="772"/>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70"/>
      <c r="DW17" s="771"/>
      <c r="DX17" s="771"/>
      <c r="DY17" s="771"/>
      <c r="DZ17" s="776"/>
      <c r="EA17" s="216"/>
    </row>
    <row r="18" spans="1:131" s="217" customFormat="1" ht="26.25" customHeight="1" x14ac:dyDescent="0.2">
      <c r="A18" s="220">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66"/>
      <c r="AL18" s="767"/>
      <c r="AM18" s="767"/>
      <c r="AN18" s="767"/>
      <c r="AO18" s="767"/>
      <c r="AP18" s="767"/>
      <c r="AQ18" s="767"/>
      <c r="AR18" s="767"/>
      <c r="AS18" s="767"/>
      <c r="AT18" s="767"/>
      <c r="AU18" s="768"/>
      <c r="AV18" s="768"/>
      <c r="AW18" s="768"/>
      <c r="AX18" s="768"/>
      <c r="AY18" s="769"/>
      <c r="AZ18" s="214"/>
      <c r="BA18" s="214"/>
      <c r="BB18" s="214"/>
      <c r="BC18" s="214"/>
      <c r="BD18" s="214"/>
      <c r="BE18" s="215"/>
      <c r="BF18" s="215"/>
      <c r="BG18" s="215"/>
      <c r="BH18" s="215"/>
      <c r="BI18" s="215"/>
      <c r="BJ18" s="215"/>
      <c r="BK18" s="215"/>
      <c r="BL18" s="215"/>
      <c r="BM18" s="215"/>
      <c r="BN18" s="215"/>
      <c r="BO18" s="215"/>
      <c r="BP18" s="215"/>
      <c r="BQ18" s="220">
        <v>12</v>
      </c>
      <c r="BR18" s="221"/>
      <c r="BS18" s="770"/>
      <c r="BT18" s="771"/>
      <c r="BU18" s="771"/>
      <c r="BV18" s="771"/>
      <c r="BW18" s="771"/>
      <c r="BX18" s="771"/>
      <c r="BY18" s="771"/>
      <c r="BZ18" s="771"/>
      <c r="CA18" s="771"/>
      <c r="CB18" s="771"/>
      <c r="CC18" s="771"/>
      <c r="CD18" s="771"/>
      <c r="CE18" s="771"/>
      <c r="CF18" s="771"/>
      <c r="CG18" s="772"/>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70"/>
      <c r="DW18" s="771"/>
      <c r="DX18" s="771"/>
      <c r="DY18" s="771"/>
      <c r="DZ18" s="776"/>
      <c r="EA18" s="216"/>
    </row>
    <row r="19" spans="1:131" s="217" customFormat="1" ht="26.25" customHeight="1" x14ac:dyDescent="0.2">
      <c r="A19" s="220">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66"/>
      <c r="AL19" s="767"/>
      <c r="AM19" s="767"/>
      <c r="AN19" s="767"/>
      <c r="AO19" s="767"/>
      <c r="AP19" s="767"/>
      <c r="AQ19" s="767"/>
      <c r="AR19" s="767"/>
      <c r="AS19" s="767"/>
      <c r="AT19" s="767"/>
      <c r="AU19" s="768"/>
      <c r="AV19" s="768"/>
      <c r="AW19" s="768"/>
      <c r="AX19" s="768"/>
      <c r="AY19" s="769"/>
      <c r="AZ19" s="214"/>
      <c r="BA19" s="214"/>
      <c r="BB19" s="214"/>
      <c r="BC19" s="214"/>
      <c r="BD19" s="214"/>
      <c r="BE19" s="215"/>
      <c r="BF19" s="215"/>
      <c r="BG19" s="215"/>
      <c r="BH19" s="215"/>
      <c r="BI19" s="215"/>
      <c r="BJ19" s="215"/>
      <c r="BK19" s="215"/>
      <c r="BL19" s="215"/>
      <c r="BM19" s="215"/>
      <c r="BN19" s="215"/>
      <c r="BO19" s="215"/>
      <c r="BP19" s="215"/>
      <c r="BQ19" s="220">
        <v>13</v>
      </c>
      <c r="BR19" s="221"/>
      <c r="BS19" s="770"/>
      <c r="BT19" s="771"/>
      <c r="BU19" s="771"/>
      <c r="BV19" s="771"/>
      <c r="BW19" s="771"/>
      <c r="BX19" s="771"/>
      <c r="BY19" s="771"/>
      <c r="BZ19" s="771"/>
      <c r="CA19" s="771"/>
      <c r="CB19" s="771"/>
      <c r="CC19" s="771"/>
      <c r="CD19" s="771"/>
      <c r="CE19" s="771"/>
      <c r="CF19" s="771"/>
      <c r="CG19" s="772"/>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70"/>
      <c r="DW19" s="771"/>
      <c r="DX19" s="771"/>
      <c r="DY19" s="771"/>
      <c r="DZ19" s="776"/>
      <c r="EA19" s="216"/>
    </row>
    <row r="20" spans="1:131" s="217" customFormat="1" ht="26.25" customHeight="1" x14ac:dyDescent="0.2">
      <c r="A20" s="220">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66"/>
      <c r="AL20" s="767"/>
      <c r="AM20" s="767"/>
      <c r="AN20" s="767"/>
      <c r="AO20" s="767"/>
      <c r="AP20" s="767"/>
      <c r="AQ20" s="767"/>
      <c r="AR20" s="767"/>
      <c r="AS20" s="767"/>
      <c r="AT20" s="767"/>
      <c r="AU20" s="768"/>
      <c r="AV20" s="768"/>
      <c r="AW20" s="768"/>
      <c r="AX20" s="768"/>
      <c r="AY20" s="769"/>
      <c r="AZ20" s="214"/>
      <c r="BA20" s="214"/>
      <c r="BB20" s="214"/>
      <c r="BC20" s="214"/>
      <c r="BD20" s="214"/>
      <c r="BE20" s="215"/>
      <c r="BF20" s="215"/>
      <c r="BG20" s="215"/>
      <c r="BH20" s="215"/>
      <c r="BI20" s="215"/>
      <c r="BJ20" s="215"/>
      <c r="BK20" s="215"/>
      <c r="BL20" s="215"/>
      <c r="BM20" s="215"/>
      <c r="BN20" s="215"/>
      <c r="BO20" s="215"/>
      <c r="BP20" s="215"/>
      <c r="BQ20" s="220">
        <v>14</v>
      </c>
      <c r="BR20" s="221"/>
      <c r="BS20" s="770"/>
      <c r="BT20" s="771"/>
      <c r="BU20" s="771"/>
      <c r="BV20" s="771"/>
      <c r="BW20" s="771"/>
      <c r="BX20" s="771"/>
      <c r="BY20" s="771"/>
      <c r="BZ20" s="771"/>
      <c r="CA20" s="771"/>
      <c r="CB20" s="771"/>
      <c r="CC20" s="771"/>
      <c r="CD20" s="771"/>
      <c r="CE20" s="771"/>
      <c r="CF20" s="771"/>
      <c r="CG20" s="772"/>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70"/>
      <c r="DW20" s="771"/>
      <c r="DX20" s="771"/>
      <c r="DY20" s="771"/>
      <c r="DZ20" s="776"/>
      <c r="EA20" s="216"/>
    </row>
    <row r="21" spans="1:131" s="217" customFormat="1" ht="26.25" customHeight="1" thickBot="1" x14ac:dyDescent="0.25">
      <c r="A21" s="220">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66"/>
      <c r="AL21" s="767"/>
      <c r="AM21" s="767"/>
      <c r="AN21" s="767"/>
      <c r="AO21" s="767"/>
      <c r="AP21" s="767"/>
      <c r="AQ21" s="767"/>
      <c r="AR21" s="767"/>
      <c r="AS21" s="767"/>
      <c r="AT21" s="767"/>
      <c r="AU21" s="768"/>
      <c r="AV21" s="768"/>
      <c r="AW21" s="768"/>
      <c r="AX21" s="768"/>
      <c r="AY21" s="769"/>
      <c r="AZ21" s="214"/>
      <c r="BA21" s="214"/>
      <c r="BB21" s="214"/>
      <c r="BC21" s="214"/>
      <c r="BD21" s="214"/>
      <c r="BE21" s="215"/>
      <c r="BF21" s="215"/>
      <c r="BG21" s="215"/>
      <c r="BH21" s="215"/>
      <c r="BI21" s="215"/>
      <c r="BJ21" s="215"/>
      <c r="BK21" s="215"/>
      <c r="BL21" s="215"/>
      <c r="BM21" s="215"/>
      <c r="BN21" s="215"/>
      <c r="BO21" s="215"/>
      <c r="BP21" s="215"/>
      <c r="BQ21" s="220">
        <v>15</v>
      </c>
      <c r="BR21" s="221"/>
      <c r="BS21" s="770"/>
      <c r="BT21" s="771"/>
      <c r="BU21" s="771"/>
      <c r="BV21" s="771"/>
      <c r="BW21" s="771"/>
      <c r="BX21" s="771"/>
      <c r="BY21" s="771"/>
      <c r="BZ21" s="771"/>
      <c r="CA21" s="771"/>
      <c r="CB21" s="771"/>
      <c r="CC21" s="771"/>
      <c r="CD21" s="771"/>
      <c r="CE21" s="771"/>
      <c r="CF21" s="771"/>
      <c r="CG21" s="772"/>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70"/>
      <c r="DW21" s="771"/>
      <c r="DX21" s="771"/>
      <c r="DY21" s="771"/>
      <c r="DZ21" s="776"/>
      <c r="EA21" s="216"/>
    </row>
    <row r="22" spans="1:131" s="217" customFormat="1" ht="26.25" customHeight="1" x14ac:dyDescent="0.2">
      <c r="A22" s="220">
        <v>16</v>
      </c>
      <c r="B22" s="777"/>
      <c r="C22" s="778"/>
      <c r="D22" s="778"/>
      <c r="E22" s="778"/>
      <c r="F22" s="778"/>
      <c r="G22" s="778"/>
      <c r="H22" s="778"/>
      <c r="I22" s="778"/>
      <c r="J22" s="778"/>
      <c r="K22" s="778"/>
      <c r="L22" s="778"/>
      <c r="M22" s="778"/>
      <c r="N22" s="778"/>
      <c r="O22" s="778"/>
      <c r="P22" s="779"/>
      <c r="Q22" s="798"/>
      <c r="R22" s="799"/>
      <c r="S22" s="799"/>
      <c r="T22" s="799"/>
      <c r="U22" s="799"/>
      <c r="V22" s="799"/>
      <c r="W22" s="799"/>
      <c r="X22" s="799"/>
      <c r="Y22" s="799"/>
      <c r="Z22" s="799"/>
      <c r="AA22" s="799"/>
      <c r="AB22" s="799"/>
      <c r="AC22" s="799"/>
      <c r="AD22" s="799"/>
      <c r="AE22" s="800"/>
      <c r="AF22" s="783"/>
      <c r="AG22" s="784"/>
      <c r="AH22" s="784"/>
      <c r="AI22" s="784"/>
      <c r="AJ22" s="785"/>
      <c r="AK22" s="801"/>
      <c r="AL22" s="802"/>
      <c r="AM22" s="802"/>
      <c r="AN22" s="802"/>
      <c r="AO22" s="802"/>
      <c r="AP22" s="802"/>
      <c r="AQ22" s="802"/>
      <c r="AR22" s="802"/>
      <c r="AS22" s="802"/>
      <c r="AT22" s="802"/>
      <c r="AU22" s="803"/>
      <c r="AV22" s="803"/>
      <c r="AW22" s="803"/>
      <c r="AX22" s="803"/>
      <c r="AY22" s="804"/>
      <c r="AZ22" s="805" t="s">
        <v>375</v>
      </c>
      <c r="BA22" s="805"/>
      <c r="BB22" s="805"/>
      <c r="BC22" s="805"/>
      <c r="BD22" s="806"/>
      <c r="BE22" s="215"/>
      <c r="BF22" s="215"/>
      <c r="BG22" s="215"/>
      <c r="BH22" s="215"/>
      <c r="BI22" s="215"/>
      <c r="BJ22" s="215"/>
      <c r="BK22" s="215"/>
      <c r="BL22" s="215"/>
      <c r="BM22" s="215"/>
      <c r="BN22" s="215"/>
      <c r="BO22" s="215"/>
      <c r="BP22" s="215"/>
      <c r="BQ22" s="220">
        <v>16</v>
      </c>
      <c r="BR22" s="221"/>
      <c r="BS22" s="770"/>
      <c r="BT22" s="771"/>
      <c r="BU22" s="771"/>
      <c r="BV22" s="771"/>
      <c r="BW22" s="771"/>
      <c r="BX22" s="771"/>
      <c r="BY22" s="771"/>
      <c r="BZ22" s="771"/>
      <c r="CA22" s="771"/>
      <c r="CB22" s="771"/>
      <c r="CC22" s="771"/>
      <c r="CD22" s="771"/>
      <c r="CE22" s="771"/>
      <c r="CF22" s="771"/>
      <c r="CG22" s="772"/>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70"/>
      <c r="DW22" s="771"/>
      <c r="DX22" s="771"/>
      <c r="DY22" s="771"/>
      <c r="DZ22" s="776"/>
      <c r="EA22" s="216"/>
    </row>
    <row r="23" spans="1:131" s="217" customFormat="1" ht="26.25" customHeight="1" thickBot="1" x14ac:dyDescent="0.25">
      <c r="A23" s="222" t="s">
        <v>376</v>
      </c>
      <c r="B23" s="786" t="s">
        <v>377</v>
      </c>
      <c r="C23" s="787"/>
      <c r="D23" s="787"/>
      <c r="E23" s="787"/>
      <c r="F23" s="787"/>
      <c r="G23" s="787"/>
      <c r="H23" s="787"/>
      <c r="I23" s="787"/>
      <c r="J23" s="787"/>
      <c r="K23" s="787"/>
      <c r="L23" s="787"/>
      <c r="M23" s="787"/>
      <c r="N23" s="787"/>
      <c r="O23" s="787"/>
      <c r="P23" s="788"/>
      <c r="Q23" s="789">
        <v>51006</v>
      </c>
      <c r="R23" s="790"/>
      <c r="S23" s="790"/>
      <c r="T23" s="790"/>
      <c r="U23" s="790"/>
      <c r="V23" s="791">
        <v>49163</v>
      </c>
      <c r="W23" s="792"/>
      <c r="X23" s="792"/>
      <c r="Y23" s="792"/>
      <c r="Z23" s="793"/>
      <c r="AA23" s="790">
        <f>SUM(AA7:AE8)</f>
        <v>1842</v>
      </c>
      <c r="AB23" s="790"/>
      <c r="AC23" s="790"/>
      <c r="AD23" s="790"/>
      <c r="AE23" s="791"/>
      <c r="AF23" s="794">
        <v>1554</v>
      </c>
      <c r="AG23" s="790"/>
      <c r="AH23" s="790"/>
      <c r="AI23" s="790"/>
      <c r="AJ23" s="795"/>
      <c r="AK23" s="796"/>
      <c r="AL23" s="797"/>
      <c r="AM23" s="797"/>
      <c r="AN23" s="797"/>
      <c r="AO23" s="797"/>
      <c r="AP23" s="790">
        <f>SUM(AP7:AT8)</f>
        <v>45722</v>
      </c>
      <c r="AQ23" s="790"/>
      <c r="AR23" s="790"/>
      <c r="AS23" s="790"/>
      <c r="AT23" s="790"/>
      <c r="AU23" s="808"/>
      <c r="AV23" s="808"/>
      <c r="AW23" s="808"/>
      <c r="AX23" s="808"/>
      <c r="AY23" s="809"/>
      <c r="AZ23" s="810" t="s">
        <v>122</v>
      </c>
      <c r="BA23" s="792"/>
      <c r="BB23" s="792"/>
      <c r="BC23" s="792"/>
      <c r="BD23" s="811"/>
      <c r="BE23" s="215"/>
      <c r="BF23" s="215"/>
      <c r="BG23" s="215"/>
      <c r="BH23" s="215"/>
      <c r="BI23" s="215"/>
      <c r="BJ23" s="215"/>
      <c r="BK23" s="215"/>
      <c r="BL23" s="215"/>
      <c r="BM23" s="215"/>
      <c r="BN23" s="215"/>
      <c r="BO23" s="215"/>
      <c r="BP23" s="215"/>
      <c r="BQ23" s="220">
        <v>17</v>
      </c>
      <c r="BR23" s="221"/>
      <c r="BS23" s="770"/>
      <c r="BT23" s="771"/>
      <c r="BU23" s="771"/>
      <c r="BV23" s="771"/>
      <c r="BW23" s="771"/>
      <c r="BX23" s="771"/>
      <c r="BY23" s="771"/>
      <c r="BZ23" s="771"/>
      <c r="CA23" s="771"/>
      <c r="CB23" s="771"/>
      <c r="CC23" s="771"/>
      <c r="CD23" s="771"/>
      <c r="CE23" s="771"/>
      <c r="CF23" s="771"/>
      <c r="CG23" s="772"/>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70"/>
      <c r="DW23" s="771"/>
      <c r="DX23" s="771"/>
      <c r="DY23" s="771"/>
      <c r="DZ23" s="776"/>
      <c r="EA23" s="216"/>
    </row>
    <row r="24" spans="1:131" s="217" customFormat="1" ht="26.25" customHeight="1" x14ac:dyDescent="0.2">
      <c r="A24" s="807" t="s">
        <v>378</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14"/>
      <c r="BA24" s="214"/>
      <c r="BB24" s="214"/>
      <c r="BC24" s="214"/>
      <c r="BD24" s="214"/>
      <c r="BE24" s="215"/>
      <c r="BF24" s="215"/>
      <c r="BG24" s="215"/>
      <c r="BH24" s="215"/>
      <c r="BI24" s="215"/>
      <c r="BJ24" s="215"/>
      <c r="BK24" s="215"/>
      <c r="BL24" s="215"/>
      <c r="BM24" s="215"/>
      <c r="BN24" s="215"/>
      <c r="BO24" s="215"/>
      <c r="BP24" s="215"/>
      <c r="BQ24" s="220">
        <v>18</v>
      </c>
      <c r="BR24" s="221"/>
      <c r="BS24" s="770"/>
      <c r="BT24" s="771"/>
      <c r="BU24" s="771"/>
      <c r="BV24" s="771"/>
      <c r="BW24" s="771"/>
      <c r="BX24" s="771"/>
      <c r="BY24" s="771"/>
      <c r="BZ24" s="771"/>
      <c r="CA24" s="771"/>
      <c r="CB24" s="771"/>
      <c r="CC24" s="771"/>
      <c r="CD24" s="771"/>
      <c r="CE24" s="771"/>
      <c r="CF24" s="771"/>
      <c r="CG24" s="772"/>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70"/>
      <c r="DW24" s="771"/>
      <c r="DX24" s="771"/>
      <c r="DY24" s="771"/>
      <c r="DZ24" s="776"/>
      <c r="EA24" s="216"/>
    </row>
    <row r="25" spans="1:131" ht="26.25" customHeight="1" thickBot="1" x14ac:dyDescent="0.25">
      <c r="A25" s="722" t="s">
        <v>379</v>
      </c>
      <c r="B25" s="722"/>
      <c r="C25" s="722"/>
      <c r="D25" s="722"/>
      <c r="E25" s="722"/>
      <c r="F25" s="722"/>
      <c r="G25" s="722"/>
      <c r="H25" s="722"/>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2"/>
      <c r="AI25" s="722"/>
      <c r="AJ25" s="722"/>
      <c r="AK25" s="722"/>
      <c r="AL25" s="722"/>
      <c r="AM25" s="722"/>
      <c r="AN25" s="722"/>
      <c r="AO25" s="722"/>
      <c r="AP25" s="722"/>
      <c r="AQ25" s="722"/>
      <c r="AR25" s="722"/>
      <c r="AS25" s="722"/>
      <c r="AT25" s="722"/>
      <c r="AU25" s="722"/>
      <c r="AV25" s="722"/>
      <c r="AW25" s="722"/>
      <c r="AX25" s="722"/>
      <c r="AY25" s="722"/>
      <c r="AZ25" s="722"/>
      <c r="BA25" s="722"/>
      <c r="BB25" s="722"/>
      <c r="BC25" s="722"/>
      <c r="BD25" s="722"/>
      <c r="BE25" s="722"/>
      <c r="BF25" s="722"/>
      <c r="BG25" s="722"/>
      <c r="BH25" s="722"/>
      <c r="BI25" s="722"/>
      <c r="BJ25" s="214"/>
      <c r="BK25" s="214"/>
      <c r="BL25" s="214"/>
      <c r="BM25" s="214"/>
      <c r="BN25" s="214"/>
      <c r="BO25" s="223"/>
      <c r="BP25" s="223"/>
      <c r="BQ25" s="220">
        <v>19</v>
      </c>
      <c r="BR25" s="221"/>
      <c r="BS25" s="770"/>
      <c r="BT25" s="771"/>
      <c r="BU25" s="771"/>
      <c r="BV25" s="771"/>
      <c r="BW25" s="771"/>
      <c r="BX25" s="771"/>
      <c r="BY25" s="771"/>
      <c r="BZ25" s="771"/>
      <c r="CA25" s="771"/>
      <c r="CB25" s="771"/>
      <c r="CC25" s="771"/>
      <c r="CD25" s="771"/>
      <c r="CE25" s="771"/>
      <c r="CF25" s="771"/>
      <c r="CG25" s="772"/>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70"/>
      <c r="DW25" s="771"/>
      <c r="DX25" s="771"/>
      <c r="DY25" s="771"/>
      <c r="DZ25" s="776"/>
      <c r="EA25" s="212"/>
    </row>
    <row r="26" spans="1:131" ht="26.25" customHeight="1" x14ac:dyDescent="0.2">
      <c r="A26" s="724" t="s">
        <v>356</v>
      </c>
      <c r="B26" s="725"/>
      <c r="C26" s="725"/>
      <c r="D26" s="725"/>
      <c r="E26" s="725"/>
      <c r="F26" s="725"/>
      <c r="G26" s="725"/>
      <c r="H26" s="725"/>
      <c r="I26" s="725"/>
      <c r="J26" s="725"/>
      <c r="K26" s="725"/>
      <c r="L26" s="725"/>
      <c r="M26" s="725"/>
      <c r="N26" s="725"/>
      <c r="O26" s="725"/>
      <c r="P26" s="726"/>
      <c r="Q26" s="730" t="s">
        <v>380</v>
      </c>
      <c r="R26" s="731"/>
      <c r="S26" s="731"/>
      <c r="T26" s="731"/>
      <c r="U26" s="732"/>
      <c r="V26" s="730" t="s">
        <v>381</v>
      </c>
      <c r="W26" s="731"/>
      <c r="X26" s="731"/>
      <c r="Y26" s="731"/>
      <c r="Z26" s="732"/>
      <c r="AA26" s="730" t="s">
        <v>382</v>
      </c>
      <c r="AB26" s="731"/>
      <c r="AC26" s="731"/>
      <c r="AD26" s="731"/>
      <c r="AE26" s="731"/>
      <c r="AF26" s="812" t="s">
        <v>383</v>
      </c>
      <c r="AG26" s="813"/>
      <c r="AH26" s="813"/>
      <c r="AI26" s="813"/>
      <c r="AJ26" s="814"/>
      <c r="AK26" s="731" t="s">
        <v>384</v>
      </c>
      <c r="AL26" s="731"/>
      <c r="AM26" s="731"/>
      <c r="AN26" s="731"/>
      <c r="AO26" s="732"/>
      <c r="AP26" s="730" t="s">
        <v>385</v>
      </c>
      <c r="AQ26" s="731"/>
      <c r="AR26" s="731"/>
      <c r="AS26" s="731"/>
      <c r="AT26" s="732"/>
      <c r="AU26" s="730" t="s">
        <v>386</v>
      </c>
      <c r="AV26" s="731"/>
      <c r="AW26" s="731"/>
      <c r="AX26" s="731"/>
      <c r="AY26" s="732"/>
      <c r="AZ26" s="730" t="s">
        <v>387</v>
      </c>
      <c r="BA26" s="731"/>
      <c r="BB26" s="731"/>
      <c r="BC26" s="731"/>
      <c r="BD26" s="732"/>
      <c r="BE26" s="730" t="s">
        <v>363</v>
      </c>
      <c r="BF26" s="731"/>
      <c r="BG26" s="731"/>
      <c r="BH26" s="731"/>
      <c r="BI26" s="737"/>
      <c r="BJ26" s="214"/>
      <c r="BK26" s="214"/>
      <c r="BL26" s="214"/>
      <c r="BM26" s="214"/>
      <c r="BN26" s="214"/>
      <c r="BO26" s="223"/>
      <c r="BP26" s="223"/>
      <c r="BQ26" s="220">
        <v>20</v>
      </c>
      <c r="BR26" s="221"/>
      <c r="BS26" s="770"/>
      <c r="BT26" s="771"/>
      <c r="BU26" s="771"/>
      <c r="BV26" s="771"/>
      <c r="BW26" s="771"/>
      <c r="BX26" s="771"/>
      <c r="BY26" s="771"/>
      <c r="BZ26" s="771"/>
      <c r="CA26" s="771"/>
      <c r="CB26" s="771"/>
      <c r="CC26" s="771"/>
      <c r="CD26" s="771"/>
      <c r="CE26" s="771"/>
      <c r="CF26" s="771"/>
      <c r="CG26" s="772"/>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70"/>
      <c r="DW26" s="771"/>
      <c r="DX26" s="771"/>
      <c r="DY26" s="771"/>
      <c r="DZ26" s="776"/>
      <c r="EA26" s="212"/>
    </row>
    <row r="27" spans="1:131" ht="26.25" customHeight="1" thickBot="1" x14ac:dyDescent="0.25">
      <c r="A27" s="727"/>
      <c r="B27" s="728"/>
      <c r="C27" s="728"/>
      <c r="D27" s="728"/>
      <c r="E27" s="728"/>
      <c r="F27" s="728"/>
      <c r="G27" s="728"/>
      <c r="H27" s="728"/>
      <c r="I27" s="728"/>
      <c r="J27" s="728"/>
      <c r="K27" s="728"/>
      <c r="L27" s="728"/>
      <c r="M27" s="728"/>
      <c r="N27" s="728"/>
      <c r="O27" s="728"/>
      <c r="P27" s="729"/>
      <c r="Q27" s="733"/>
      <c r="R27" s="734"/>
      <c r="S27" s="734"/>
      <c r="T27" s="734"/>
      <c r="U27" s="735"/>
      <c r="V27" s="733"/>
      <c r="W27" s="734"/>
      <c r="X27" s="734"/>
      <c r="Y27" s="734"/>
      <c r="Z27" s="735"/>
      <c r="AA27" s="733"/>
      <c r="AB27" s="734"/>
      <c r="AC27" s="734"/>
      <c r="AD27" s="734"/>
      <c r="AE27" s="734"/>
      <c r="AF27" s="815"/>
      <c r="AG27" s="816"/>
      <c r="AH27" s="816"/>
      <c r="AI27" s="816"/>
      <c r="AJ27" s="817"/>
      <c r="AK27" s="734"/>
      <c r="AL27" s="734"/>
      <c r="AM27" s="734"/>
      <c r="AN27" s="734"/>
      <c r="AO27" s="735"/>
      <c r="AP27" s="733"/>
      <c r="AQ27" s="734"/>
      <c r="AR27" s="734"/>
      <c r="AS27" s="734"/>
      <c r="AT27" s="735"/>
      <c r="AU27" s="733"/>
      <c r="AV27" s="734"/>
      <c r="AW27" s="734"/>
      <c r="AX27" s="734"/>
      <c r="AY27" s="735"/>
      <c r="AZ27" s="733"/>
      <c r="BA27" s="734"/>
      <c r="BB27" s="734"/>
      <c r="BC27" s="734"/>
      <c r="BD27" s="735"/>
      <c r="BE27" s="733"/>
      <c r="BF27" s="734"/>
      <c r="BG27" s="734"/>
      <c r="BH27" s="734"/>
      <c r="BI27" s="739"/>
      <c r="BJ27" s="214"/>
      <c r="BK27" s="214"/>
      <c r="BL27" s="214"/>
      <c r="BM27" s="214"/>
      <c r="BN27" s="214"/>
      <c r="BO27" s="223"/>
      <c r="BP27" s="223"/>
      <c r="BQ27" s="220">
        <v>21</v>
      </c>
      <c r="BR27" s="221"/>
      <c r="BS27" s="770"/>
      <c r="BT27" s="771"/>
      <c r="BU27" s="771"/>
      <c r="BV27" s="771"/>
      <c r="BW27" s="771"/>
      <c r="BX27" s="771"/>
      <c r="BY27" s="771"/>
      <c r="BZ27" s="771"/>
      <c r="CA27" s="771"/>
      <c r="CB27" s="771"/>
      <c r="CC27" s="771"/>
      <c r="CD27" s="771"/>
      <c r="CE27" s="771"/>
      <c r="CF27" s="771"/>
      <c r="CG27" s="772"/>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70"/>
      <c r="DW27" s="771"/>
      <c r="DX27" s="771"/>
      <c r="DY27" s="771"/>
      <c r="DZ27" s="776"/>
      <c r="EA27" s="212"/>
    </row>
    <row r="28" spans="1:131" ht="26.25" customHeight="1" thickTop="1" x14ac:dyDescent="0.2">
      <c r="A28" s="224">
        <v>1</v>
      </c>
      <c r="B28" s="746" t="s">
        <v>388</v>
      </c>
      <c r="C28" s="747"/>
      <c r="D28" s="747"/>
      <c r="E28" s="747"/>
      <c r="F28" s="747"/>
      <c r="G28" s="747"/>
      <c r="H28" s="747"/>
      <c r="I28" s="747"/>
      <c r="J28" s="747"/>
      <c r="K28" s="747"/>
      <c r="L28" s="747"/>
      <c r="M28" s="747"/>
      <c r="N28" s="747"/>
      <c r="O28" s="747"/>
      <c r="P28" s="748"/>
      <c r="Q28" s="820">
        <v>8436</v>
      </c>
      <c r="R28" s="821"/>
      <c r="S28" s="821"/>
      <c r="T28" s="821"/>
      <c r="U28" s="821"/>
      <c r="V28" s="821">
        <v>8419</v>
      </c>
      <c r="W28" s="821"/>
      <c r="X28" s="821"/>
      <c r="Y28" s="821"/>
      <c r="Z28" s="821"/>
      <c r="AA28" s="821">
        <v>17</v>
      </c>
      <c r="AB28" s="821"/>
      <c r="AC28" s="821"/>
      <c r="AD28" s="821"/>
      <c r="AE28" s="822"/>
      <c r="AF28" s="823">
        <v>17</v>
      </c>
      <c r="AG28" s="821"/>
      <c r="AH28" s="821"/>
      <c r="AI28" s="821"/>
      <c r="AJ28" s="824"/>
      <c r="AK28" s="825">
        <v>518</v>
      </c>
      <c r="AL28" s="826"/>
      <c r="AM28" s="826"/>
      <c r="AN28" s="826"/>
      <c r="AO28" s="826"/>
      <c r="AP28" s="826" t="s">
        <v>487</v>
      </c>
      <c r="AQ28" s="826"/>
      <c r="AR28" s="826"/>
      <c r="AS28" s="826"/>
      <c r="AT28" s="826"/>
      <c r="AU28" s="826" t="s">
        <v>487</v>
      </c>
      <c r="AV28" s="826"/>
      <c r="AW28" s="826"/>
      <c r="AX28" s="826"/>
      <c r="AY28" s="826"/>
      <c r="AZ28" s="827" t="s">
        <v>487</v>
      </c>
      <c r="BA28" s="827"/>
      <c r="BB28" s="827"/>
      <c r="BC28" s="827"/>
      <c r="BD28" s="827"/>
      <c r="BE28" s="818"/>
      <c r="BF28" s="818"/>
      <c r="BG28" s="818"/>
      <c r="BH28" s="818"/>
      <c r="BI28" s="819"/>
      <c r="BJ28" s="214"/>
      <c r="BK28" s="214"/>
      <c r="BL28" s="214"/>
      <c r="BM28" s="214"/>
      <c r="BN28" s="214"/>
      <c r="BO28" s="223"/>
      <c r="BP28" s="223"/>
      <c r="BQ28" s="220">
        <v>22</v>
      </c>
      <c r="BR28" s="221"/>
      <c r="BS28" s="770"/>
      <c r="BT28" s="771"/>
      <c r="BU28" s="771"/>
      <c r="BV28" s="771"/>
      <c r="BW28" s="771"/>
      <c r="BX28" s="771"/>
      <c r="BY28" s="771"/>
      <c r="BZ28" s="771"/>
      <c r="CA28" s="771"/>
      <c r="CB28" s="771"/>
      <c r="CC28" s="771"/>
      <c r="CD28" s="771"/>
      <c r="CE28" s="771"/>
      <c r="CF28" s="771"/>
      <c r="CG28" s="772"/>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70"/>
      <c r="DW28" s="771"/>
      <c r="DX28" s="771"/>
      <c r="DY28" s="771"/>
      <c r="DZ28" s="776"/>
      <c r="EA28" s="212"/>
    </row>
    <row r="29" spans="1:131" ht="26.25" customHeight="1" x14ac:dyDescent="0.2">
      <c r="A29" s="224">
        <v>2</v>
      </c>
      <c r="B29" s="777" t="s">
        <v>389</v>
      </c>
      <c r="C29" s="778"/>
      <c r="D29" s="778"/>
      <c r="E29" s="778"/>
      <c r="F29" s="778"/>
      <c r="G29" s="778"/>
      <c r="H29" s="778"/>
      <c r="I29" s="778"/>
      <c r="J29" s="778"/>
      <c r="K29" s="778"/>
      <c r="L29" s="778"/>
      <c r="M29" s="778"/>
      <c r="N29" s="778"/>
      <c r="O29" s="778"/>
      <c r="P29" s="779"/>
      <c r="Q29" s="780">
        <v>2559</v>
      </c>
      <c r="R29" s="781"/>
      <c r="S29" s="781"/>
      <c r="T29" s="781"/>
      <c r="U29" s="781"/>
      <c r="V29" s="781">
        <v>2511</v>
      </c>
      <c r="W29" s="781"/>
      <c r="X29" s="781"/>
      <c r="Y29" s="781"/>
      <c r="Z29" s="781"/>
      <c r="AA29" s="781">
        <v>48</v>
      </c>
      <c r="AB29" s="781"/>
      <c r="AC29" s="781"/>
      <c r="AD29" s="781"/>
      <c r="AE29" s="782"/>
      <c r="AF29" s="783">
        <v>48</v>
      </c>
      <c r="AG29" s="784"/>
      <c r="AH29" s="784"/>
      <c r="AI29" s="784"/>
      <c r="AJ29" s="785"/>
      <c r="AK29" s="832">
        <v>1372</v>
      </c>
      <c r="AL29" s="828"/>
      <c r="AM29" s="828"/>
      <c r="AN29" s="828"/>
      <c r="AO29" s="828"/>
      <c r="AP29" s="828" t="s">
        <v>487</v>
      </c>
      <c r="AQ29" s="828"/>
      <c r="AR29" s="828"/>
      <c r="AS29" s="828"/>
      <c r="AT29" s="828"/>
      <c r="AU29" s="828" t="s">
        <v>487</v>
      </c>
      <c r="AV29" s="828"/>
      <c r="AW29" s="828"/>
      <c r="AX29" s="828"/>
      <c r="AY29" s="828"/>
      <c r="AZ29" s="829" t="s">
        <v>487</v>
      </c>
      <c r="BA29" s="829"/>
      <c r="BB29" s="829"/>
      <c r="BC29" s="829"/>
      <c r="BD29" s="829"/>
      <c r="BE29" s="830"/>
      <c r="BF29" s="830"/>
      <c r="BG29" s="830"/>
      <c r="BH29" s="830"/>
      <c r="BI29" s="831"/>
      <c r="BJ29" s="214"/>
      <c r="BK29" s="214"/>
      <c r="BL29" s="214"/>
      <c r="BM29" s="214"/>
      <c r="BN29" s="214"/>
      <c r="BO29" s="223"/>
      <c r="BP29" s="223"/>
      <c r="BQ29" s="220">
        <v>23</v>
      </c>
      <c r="BR29" s="221"/>
      <c r="BS29" s="770"/>
      <c r="BT29" s="771"/>
      <c r="BU29" s="771"/>
      <c r="BV29" s="771"/>
      <c r="BW29" s="771"/>
      <c r="BX29" s="771"/>
      <c r="BY29" s="771"/>
      <c r="BZ29" s="771"/>
      <c r="CA29" s="771"/>
      <c r="CB29" s="771"/>
      <c r="CC29" s="771"/>
      <c r="CD29" s="771"/>
      <c r="CE29" s="771"/>
      <c r="CF29" s="771"/>
      <c r="CG29" s="772"/>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70"/>
      <c r="DW29" s="771"/>
      <c r="DX29" s="771"/>
      <c r="DY29" s="771"/>
      <c r="DZ29" s="776"/>
      <c r="EA29" s="212"/>
    </row>
    <row r="30" spans="1:131" ht="26.25" customHeight="1" x14ac:dyDescent="0.2">
      <c r="A30" s="224">
        <v>3</v>
      </c>
      <c r="B30" s="777" t="s">
        <v>390</v>
      </c>
      <c r="C30" s="778"/>
      <c r="D30" s="778"/>
      <c r="E30" s="778"/>
      <c r="F30" s="778"/>
      <c r="G30" s="778"/>
      <c r="H30" s="778"/>
      <c r="I30" s="778"/>
      <c r="J30" s="778"/>
      <c r="K30" s="778"/>
      <c r="L30" s="778"/>
      <c r="M30" s="778"/>
      <c r="N30" s="778"/>
      <c r="O30" s="778"/>
      <c r="P30" s="779"/>
      <c r="Q30" s="780">
        <v>8529</v>
      </c>
      <c r="R30" s="781"/>
      <c r="S30" s="781"/>
      <c r="T30" s="781"/>
      <c r="U30" s="781"/>
      <c r="V30" s="781">
        <v>8394</v>
      </c>
      <c r="W30" s="781"/>
      <c r="X30" s="781"/>
      <c r="Y30" s="781"/>
      <c r="Z30" s="781"/>
      <c r="AA30" s="781">
        <v>135</v>
      </c>
      <c r="AB30" s="781"/>
      <c r="AC30" s="781"/>
      <c r="AD30" s="781"/>
      <c r="AE30" s="782"/>
      <c r="AF30" s="783">
        <v>135</v>
      </c>
      <c r="AG30" s="784"/>
      <c r="AH30" s="784"/>
      <c r="AI30" s="784"/>
      <c r="AJ30" s="785"/>
      <c r="AK30" s="832">
        <v>1204</v>
      </c>
      <c r="AL30" s="828"/>
      <c r="AM30" s="828"/>
      <c r="AN30" s="828"/>
      <c r="AO30" s="828"/>
      <c r="AP30" s="828" t="s">
        <v>487</v>
      </c>
      <c r="AQ30" s="828"/>
      <c r="AR30" s="828"/>
      <c r="AS30" s="828"/>
      <c r="AT30" s="828"/>
      <c r="AU30" s="828" t="s">
        <v>487</v>
      </c>
      <c r="AV30" s="828"/>
      <c r="AW30" s="828"/>
      <c r="AX30" s="828"/>
      <c r="AY30" s="828"/>
      <c r="AZ30" s="829" t="s">
        <v>487</v>
      </c>
      <c r="BA30" s="829"/>
      <c r="BB30" s="829"/>
      <c r="BC30" s="829"/>
      <c r="BD30" s="829"/>
      <c r="BE30" s="830"/>
      <c r="BF30" s="830"/>
      <c r="BG30" s="830"/>
      <c r="BH30" s="830"/>
      <c r="BI30" s="831"/>
      <c r="BJ30" s="214"/>
      <c r="BK30" s="214"/>
      <c r="BL30" s="214"/>
      <c r="BM30" s="214"/>
      <c r="BN30" s="214"/>
      <c r="BO30" s="223"/>
      <c r="BP30" s="223"/>
      <c r="BQ30" s="220">
        <v>24</v>
      </c>
      <c r="BR30" s="221"/>
      <c r="BS30" s="770"/>
      <c r="BT30" s="771"/>
      <c r="BU30" s="771"/>
      <c r="BV30" s="771"/>
      <c r="BW30" s="771"/>
      <c r="BX30" s="771"/>
      <c r="BY30" s="771"/>
      <c r="BZ30" s="771"/>
      <c r="CA30" s="771"/>
      <c r="CB30" s="771"/>
      <c r="CC30" s="771"/>
      <c r="CD30" s="771"/>
      <c r="CE30" s="771"/>
      <c r="CF30" s="771"/>
      <c r="CG30" s="772"/>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70"/>
      <c r="DW30" s="771"/>
      <c r="DX30" s="771"/>
      <c r="DY30" s="771"/>
      <c r="DZ30" s="776"/>
      <c r="EA30" s="212"/>
    </row>
    <row r="31" spans="1:131" ht="26.25" customHeight="1" x14ac:dyDescent="0.2">
      <c r="A31" s="224">
        <v>4</v>
      </c>
      <c r="B31" s="777" t="s">
        <v>391</v>
      </c>
      <c r="C31" s="778"/>
      <c r="D31" s="778"/>
      <c r="E31" s="778"/>
      <c r="F31" s="778"/>
      <c r="G31" s="778"/>
      <c r="H31" s="778"/>
      <c r="I31" s="778"/>
      <c r="J31" s="778"/>
      <c r="K31" s="778"/>
      <c r="L31" s="778"/>
      <c r="M31" s="778"/>
      <c r="N31" s="778"/>
      <c r="O31" s="778"/>
      <c r="P31" s="779"/>
      <c r="Q31" s="780">
        <v>715</v>
      </c>
      <c r="R31" s="781"/>
      <c r="S31" s="781"/>
      <c r="T31" s="781"/>
      <c r="U31" s="781"/>
      <c r="V31" s="781">
        <v>791</v>
      </c>
      <c r="W31" s="781"/>
      <c r="X31" s="781"/>
      <c r="Y31" s="781"/>
      <c r="Z31" s="781"/>
      <c r="AA31" s="781">
        <v>-76</v>
      </c>
      <c r="AB31" s="781"/>
      <c r="AC31" s="781"/>
      <c r="AD31" s="781"/>
      <c r="AE31" s="782"/>
      <c r="AF31" s="783">
        <v>751</v>
      </c>
      <c r="AG31" s="784"/>
      <c r="AH31" s="784"/>
      <c r="AI31" s="784"/>
      <c r="AJ31" s="785"/>
      <c r="AK31" s="832">
        <v>169</v>
      </c>
      <c r="AL31" s="828"/>
      <c r="AM31" s="828"/>
      <c r="AN31" s="828"/>
      <c r="AO31" s="828"/>
      <c r="AP31" s="828">
        <v>395</v>
      </c>
      <c r="AQ31" s="828"/>
      <c r="AR31" s="828"/>
      <c r="AS31" s="828"/>
      <c r="AT31" s="828"/>
      <c r="AU31" s="828">
        <v>275</v>
      </c>
      <c r="AV31" s="828"/>
      <c r="AW31" s="828"/>
      <c r="AX31" s="828"/>
      <c r="AY31" s="828"/>
      <c r="AZ31" s="829" t="s">
        <v>487</v>
      </c>
      <c r="BA31" s="829"/>
      <c r="BB31" s="829"/>
      <c r="BC31" s="829"/>
      <c r="BD31" s="829"/>
      <c r="BE31" s="830" t="s">
        <v>392</v>
      </c>
      <c r="BF31" s="830"/>
      <c r="BG31" s="830"/>
      <c r="BH31" s="830"/>
      <c r="BI31" s="831"/>
      <c r="BJ31" s="214"/>
      <c r="BK31" s="214"/>
      <c r="BL31" s="214"/>
      <c r="BM31" s="214"/>
      <c r="BN31" s="214"/>
      <c r="BO31" s="223"/>
      <c r="BP31" s="223"/>
      <c r="BQ31" s="220">
        <v>25</v>
      </c>
      <c r="BR31" s="221"/>
      <c r="BS31" s="770"/>
      <c r="BT31" s="771"/>
      <c r="BU31" s="771"/>
      <c r="BV31" s="771"/>
      <c r="BW31" s="771"/>
      <c r="BX31" s="771"/>
      <c r="BY31" s="771"/>
      <c r="BZ31" s="771"/>
      <c r="CA31" s="771"/>
      <c r="CB31" s="771"/>
      <c r="CC31" s="771"/>
      <c r="CD31" s="771"/>
      <c r="CE31" s="771"/>
      <c r="CF31" s="771"/>
      <c r="CG31" s="772"/>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70"/>
      <c r="DW31" s="771"/>
      <c r="DX31" s="771"/>
      <c r="DY31" s="771"/>
      <c r="DZ31" s="776"/>
      <c r="EA31" s="212"/>
    </row>
    <row r="32" spans="1:131" ht="26.25" customHeight="1" x14ac:dyDescent="0.2">
      <c r="A32" s="224">
        <v>5</v>
      </c>
      <c r="B32" s="777" t="s">
        <v>393</v>
      </c>
      <c r="C32" s="778"/>
      <c r="D32" s="778"/>
      <c r="E32" s="778"/>
      <c r="F32" s="778"/>
      <c r="G32" s="778"/>
      <c r="H32" s="778"/>
      <c r="I32" s="778"/>
      <c r="J32" s="778"/>
      <c r="K32" s="778"/>
      <c r="L32" s="778"/>
      <c r="M32" s="778"/>
      <c r="N32" s="778"/>
      <c r="O32" s="778"/>
      <c r="P32" s="779"/>
      <c r="Q32" s="780">
        <v>2765</v>
      </c>
      <c r="R32" s="781"/>
      <c r="S32" s="781"/>
      <c r="T32" s="781"/>
      <c r="U32" s="781"/>
      <c r="V32" s="781">
        <v>2462</v>
      </c>
      <c r="W32" s="781"/>
      <c r="X32" s="781"/>
      <c r="Y32" s="781"/>
      <c r="Z32" s="781"/>
      <c r="AA32" s="781">
        <v>303</v>
      </c>
      <c r="AB32" s="781"/>
      <c r="AC32" s="781"/>
      <c r="AD32" s="781"/>
      <c r="AE32" s="782"/>
      <c r="AF32" s="783">
        <v>5263</v>
      </c>
      <c r="AG32" s="784"/>
      <c r="AH32" s="784"/>
      <c r="AI32" s="784"/>
      <c r="AJ32" s="785"/>
      <c r="AK32" s="832">
        <v>149</v>
      </c>
      <c r="AL32" s="828"/>
      <c r="AM32" s="828"/>
      <c r="AN32" s="828"/>
      <c r="AO32" s="828"/>
      <c r="AP32" s="828">
        <v>6583</v>
      </c>
      <c r="AQ32" s="828"/>
      <c r="AR32" s="828"/>
      <c r="AS32" s="828"/>
      <c r="AT32" s="828"/>
      <c r="AU32" s="828">
        <v>711</v>
      </c>
      <c r="AV32" s="828"/>
      <c r="AW32" s="828"/>
      <c r="AX32" s="828"/>
      <c r="AY32" s="828"/>
      <c r="AZ32" s="829" t="s">
        <v>487</v>
      </c>
      <c r="BA32" s="829"/>
      <c r="BB32" s="829"/>
      <c r="BC32" s="829"/>
      <c r="BD32" s="829"/>
      <c r="BE32" s="830" t="s">
        <v>392</v>
      </c>
      <c r="BF32" s="830"/>
      <c r="BG32" s="830"/>
      <c r="BH32" s="830"/>
      <c r="BI32" s="831"/>
      <c r="BJ32" s="214"/>
      <c r="BK32" s="214"/>
      <c r="BL32" s="214"/>
      <c r="BM32" s="214"/>
      <c r="BN32" s="214"/>
      <c r="BO32" s="223"/>
      <c r="BP32" s="223"/>
      <c r="BQ32" s="220">
        <v>26</v>
      </c>
      <c r="BR32" s="221"/>
      <c r="BS32" s="770"/>
      <c r="BT32" s="771"/>
      <c r="BU32" s="771"/>
      <c r="BV32" s="771"/>
      <c r="BW32" s="771"/>
      <c r="BX32" s="771"/>
      <c r="BY32" s="771"/>
      <c r="BZ32" s="771"/>
      <c r="CA32" s="771"/>
      <c r="CB32" s="771"/>
      <c r="CC32" s="771"/>
      <c r="CD32" s="771"/>
      <c r="CE32" s="771"/>
      <c r="CF32" s="771"/>
      <c r="CG32" s="772"/>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70"/>
      <c r="DW32" s="771"/>
      <c r="DX32" s="771"/>
      <c r="DY32" s="771"/>
      <c r="DZ32" s="776"/>
      <c r="EA32" s="212"/>
    </row>
    <row r="33" spans="1:131" ht="26.25" customHeight="1" x14ac:dyDescent="0.2">
      <c r="A33" s="224">
        <v>6</v>
      </c>
      <c r="B33" s="777" t="s">
        <v>394</v>
      </c>
      <c r="C33" s="778"/>
      <c r="D33" s="778"/>
      <c r="E33" s="778"/>
      <c r="F33" s="778"/>
      <c r="G33" s="778"/>
      <c r="H33" s="778"/>
      <c r="I33" s="778"/>
      <c r="J33" s="778"/>
      <c r="K33" s="778"/>
      <c r="L33" s="778"/>
      <c r="M33" s="778"/>
      <c r="N33" s="778"/>
      <c r="O33" s="778"/>
      <c r="P33" s="779"/>
      <c r="Q33" s="780">
        <v>101</v>
      </c>
      <c r="R33" s="781"/>
      <c r="S33" s="781"/>
      <c r="T33" s="781"/>
      <c r="U33" s="781"/>
      <c r="V33" s="781">
        <v>106</v>
      </c>
      <c r="W33" s="781"/>
      <c r="X33" s="781"/>
      <c r="Y33" s="781"/>
      <c r="Z33" s="781"/>
      <c r="AA33" s="781">
        <v>-5</v>
      </c>
      <c r="AB33" s="781"/>
      <c r="AC33" s="781"/>
      <c r="AD33" s="781"/>
      <c r="AE33" s="782"/>
      <c r="AF33" s="783">
        <v>360</v>
      </c>
      <c r="AG33" s="784"/>
      <c r="AH33" s="784"/>
      <c r="AI33" s="784"/>
      <c r="AJ33" s="785"/>
      <c r="AK33" s="832">
        <v>67</v>
      </c>
      <c r="AL33" s="828"/>
      <c r="AM33" s="828"/>
      <c r="AN33" s="828"/>
      <c r="AO33" s="828"/>
      <c r="AP33" s="828">
        <v>102</v>
      </c>
      <c r="AQ33" s="828"/>
      <c r="AR33" s="828"/>
      <c r="AS33" s="828"/>
      <c r="AT33" s="828"/>
      <c r="AU33" s="828">
        <v>69</v>
      </c>
      <c r="AV33" s="828"/>
      <c r="AW33" s="828"/>
      <c r="AX33" s="828"/>
      <c r="AY33" s="828"/>
      <c r="AZ33" s="829" t="s">
        <v>487</v>
      </c>
      <c r="BA33" s="829"/>
      <c r="BB33" s="829"/>
      <c r="BC33" s="829"/>
      <c r="BD33" s="829"/>
      <c r="BE33" s="830" t="s">
        <v>392</v>
      </c>
      <c r="BF33" s="830"/>
      <c r="BG33" s="830"/>
      <c r="BH33" s="830"/>
      <c r="BI33" s="831"/>
      <c r="BJ33" s="214"/>
      <c r="BK33" s="214"/>
      <c r="BL33" s="214"/>
      <c r="BM33" s="214"/>
      <c r="BN33" s="214"/>
      <c r="BO33" s="223"/>
      <c r="BP33" s="223"/>
      <c r="BQ33" s="220">
        <v>27</v>
      </c>
      <c r="BR33" s="221"/>
      <c r="BS33" s="770"/>
      <c r="BT33" s="771"/>
      <c r="BU33" s="771"/>
      <c r="BV33" s="771"/>
      <c r="BW33" s="771"/>
      <c r="BX33" s="771"/>
      <c r="BY33" s="771"/>
      <c r="BZ33" s="771"/>
      <c r="CA33" s="771"/>
      <c r="CB33" s="771"/>
      <c r="CC33" s="771"/>
      <c r="CD33" s="771"/>
      <c r="CE33" s="771"/>
      <c r="CF33" s="771"/>
      <c r="CG33" s="772"/>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70"/>
      <c r="DW33" s="771"/>
      <c r="DX33" s="771"/>
      <c r="DY33" s="771"/>
      <c r="DZ33" s="776"/>
      <c r="EA33" s="212"/>
    </row>
    <row r="34" spans="1:131" ht="26.25" customHeight="1" x14ac:dyDescent="0.2">
      <c r="A34" s="224">
        <v>7</v>
      </c>
      <c r="B34" s="777" t="s">
        <v>395</v>
      </c>
      <c r="C34" s="778"/>
      <c r="D34" s="778"/>
      <c r="E34" s="778"/>
      <c r="F34" s="778"/>
      <c r="G34" s="778"/>
      <c r="H34" s="778"/>
      <c r="I34" s="778"/>
      <c r="J34" s="778"/>
      <c r="K34" s="778"/>
      <c r="L34" s="778"/>
      <c r="M34" s="778"/>
      <c r="N34" s="778"/>
      <c r="O34" s="778"/>
      <c r="P34" s="779"/>
      <c r="Q34" s="780">
        <v>3452</v>
      </c>
      <c r="R34" s="781"/>
      <c r="S34" s="781"/>
      <c r="T34" s="781"/>
      <c r="U34" s="781"/>
      <c r="V34" s="781">
        <v>3389</v>
      </c>
      <c r="W34" s="781"/>
      <c r="X34" s="781"/>
      <c r="Y34" s="781"/>
      <c r="Z34" s="781"/>
      <c r="AA34" s="781">
        <v>64</v>
      </c>
      <c r="AB34" s="781"/>
      <c r="AC34" s="781"/>
      <c r="AD34" s="781"/>
      <c r="AE34" s="782"/>
      <c r="AF34" s="783">
        <v>703</v>
      </c>
      <c r="AG34" s="784"/>
      <c r="AH34" s="784"/>
      <c r="AI34" s="784"/>
      <c r="AJ34" s="785"/>
      <c r="AK34" s="832">
        <v>1209</v>
      </c>
      <c r="AL34" s="828"/>
      <c r="AM34" s="828"/>
      <c r="AN34" s="828"/>
      <c r="AO34" s="828"/>
      <c r="AP34" s="828">
        <v>17673</v>
      </c>
      <c r="AQ34" s="828"/>
      <c r="AR34" s="828"/>
      <c r="AS34" s="828"/>
      <c r="AT34" s="828"/>
      <c r="AU34" s="828">
        <v>7547</v>
      </c>
      <c r="AV34" s="828"/>
      <c r="AW34" s="828"/>
      <c r="AX34" s="828"/>
      <c r="AY34" s="828"/>
      <c r="AZ34" s="829" t="s">
        <v>487</v>
      </c>
      <c r="BA34" s="829"/>
      <c r="BB34" s="829"/>
      <c r="BC34" s="829"/>
      <c r="BD34" s="829"/>
      <c r="BE34" s="830" t="s">
        <v>392</v>
      </c>
      <c r="BF34" s="830"/>
      <c r="BG34" s="830"/>
      <c r="BH34" s="830"/>
      <c r="BI34" s="831"/>
      <c r="BJ34" s="214"/>
      <c r="BK34" s="214"/>
      <c r="BL34" s="214"/>
      <c r="BM34" s="214"/>
      <c r="BN34" s="214"/>
      <c r="BO34" s="223"/>
      <c r="BP34" s="223"/>
      <c r="BQ34" s="220">
        <v>28</v>
      </c>
      <c r="BR34" s="221"/>
      <c r="BS34" s="770"/>
      <c r="BT34" s="771"/>
      <c r="BU34" s="771"/>
      <c r="BV34" s="771"/>
      <c r="BW34" s="771"/>
      <c r="BX34" s="771"/>
      <c r="BY34" s="771"/>
      <c r="BZ34" s="771"/>
      <c r="CA34" s="771"/>
      <c r="CB34" s="771"/>
      <c r="CC34" s="771"/>
      <c r="CD34" s="771"/>
      <c r="CE34" s="771"/>
      <c r="CF34" s="771"/>
      <c r="CG34" s="772"/>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70"/>
      <c r="DW34" s="771"/>
      <c r="DX34" s="771"/>
      <c r="DY34" s="771"/>
      <c r="DZ34" s="776"/>
      <c r="EA34" s="212"/>
    </row>
    <row r="35" spans="1:131" ht="26.25" customHeight="1" x14ac:dyDescent="0.2">
      <c r="A35" s="224">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32"/>
      <c r="AL35" s="828"/>
      <c r="AM35" s="828"/>
      <c r="AN35" s="828"/>
      <c r="AO35" s="828"/>
      <c r="AP35" s="828"/>
      <c r="AQ35" s="828"/>
      <c r="AR35" s="828"/>
      <c r="AS35" s="828"/>
      <c r="AT35" s="828"/>
      <c r="AU35" s="828"/>
      <c r="AV35" s="828"/>
      <c r="AW35" s="828"/>
      <c r="AX35" s="828"/>
      <c r="AY35" s="828"/>
      <c r="AZ35" s="829"/>
      <c r="BA35" s="829"/>
      <c r="BB35" s="829"/>
      <c r="BC35" s="829"/>
      <c r="BD35" s="829"/>
      <c r="BE35" s="830"/>
      <c r="BF35" s="830"/>
      <c r="BG35" s="830"/>
      <c r="BH35" s="830"/>
      <c r="BI35" s="831"/>
      <c r="BJ35" s="214"/>
      <c r="BK35" s="214"/>
      <c r="BL35" s="214"/>
      <c r="BM35" s="214"/>
      <c r="BN35" s="214"/>
      <c r="BO35" s="223"/>
      <c r="BP35" s="223"/>
      <c r="BQ35" s="220">
        <v>29</v>
      </c>
      <c r="BR35" s="221"/>
      <c r="BS35" s="770"/>
      <c r="BT35" s="771"/>
      <c r="BU35" s="771"/>
      <c r="BV35" s="771"/>
      <c r="BW35" s="771"/>
      <c r="BX35" s="771"/>
      <c r="BY35" s="771"/>
      <c r="BZ35" s="771"/>
      <c r="CA35" s="771"/>
      <c r="CB35" s="771"/>
      <c r="CC35" s="771"/>
      <c r="CD35" s="771"/>
      <c r="CE35" s="771"/>
      <c r="CF35" s="771"/>
      <c r="CG35" s="772"/>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70"/>
      <c r="DW35" s="771"/>
      <c r="DX35" s="771"/>
      <c r="DY35" s="771"/>
      <c r="DZ35" s="776"/>
      <c r="EA35" s="212"/>
    </row>
    <row r="36" spans="1:131" ht="26.25" customHeight="1" x14ac:dyDescent="0.2">
      <c r="A36" s="224">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32"/>
      <c r="AL36" s="828"/>
      <c r="AM36" s="828"/>
      <c r="AN36" s="828"/>
      <c r="AO36" s="828"/>
      <c r="AP36" s="828"/>
      <c r="AQ36" s="828"/>
      <c r="AR36" s="828"/>
      <c r="AS36" s="828"/>
      <c r="AT36" s="828"/>
      <c r="AU36" s="828"/>
      <c r="AV36" s="828"/>
      <c r="AW36" s="828"/>
      <c r="AX36" s="828"/>
      <c r="AY36" s="828"/>
      <c r="AZ36" s="829"/>
      <c r="BA36" s="829"/>
      <c r="BB36" s="829"/>
      <c r="BC36" s="829"/>
      <c r="BD36" s="829"/>
      <c r="BE36" s="830"/>
      <c r="BF36" s="830"/>
      <c r="BG36" s="830"/>
      <c r="BH36" s="830"/>
      <c r="BI36" s="831"/>
      <c r="BJ36" s="214"/>
      <c r="BK36" s="214"/>
      <c r="BL36" s="214"/>
      <c r="BM36" s="214"/>
      <c r="BN36" s="214"/>
      <c r="BO36" s="223"/>
      <c r="BP36" s="223"/>
      <c r="BQ36" s="220">
        <v>30</v>
      </c>
      <c r="BR36" s="221"/>
      <c r="BS36" s="770"/>
      <c r="BT36" s="771"/>
      <c r="BU36" s="771"/>
      <c r="BV36" s="771"/>
      <c r="BW36" s="771"/>
      <c r="BX36" s="771"/>
      <c r="BY36" s="771"/>
      <c r="BZ36" s="771"/>
      <c r="CA36" s="771"/>
      <c r="CB36" s="771"/>
      <c r="CC36" s="771"/>
      <c r="CD36" s="771"/>
      <c r="CE36" s="771"/>
      <c r="CF36" s="771"/>
      <c r="CG36" s="772"/>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70"/>
      <c r="DW36" s="771"/>
      <c r="DX36" s="771"/>
      <c r="DY36" s="771"/>
      <c r="DZ36" s="776"/>
      <c r="EA36" s="212"/>
    </row>
    <row r="37" spans="1:131" ht="26.25" customHeight="1" x14ac:dyDescent="0.2">
      <c r="A37" s="224">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32"/>
      <c r="AL37" s="828"/>
      <c r="AM37" s="828"/>
      <c r="AN37" s="828"/>
      <c r="AO37" s="828"/>
      <c r="AP37" s="828"/>
      <c r="AQ37" s="828"/>
      <c r="AR37" s="828"/>
      <c r="AS37" s="828"/>
      <c r="AT37" s="828"/>
      <c r="AU37" s="828"/>
      <c r="AV37" s="828"/>
      <c r="AW37" s="828"/>
      <c r="AX37" s="828"/>
      <c r="AY37" s="828"/>
      <c r="AZ37" s="829"/>
      <c r="BA37" s="829"/>
      <c r="BB37" s="829"/>
      <c r="BC37" s="829"/>
      <c r="BD37" s="829"/>
      <c r="BE37" s="830"/>
      <c r="BF37" s="830"/>
      <c r="BG37" s="830"/>
      <c r="BH37" s="830"/>
      <c r="BI37" s="831"/>
      <c r="BJ37" s="214"/>
      <c r="BK37" s="214"/>
      <c r="BL37" s="214"/>
      <c r="BM37" s="214"/>
      <c r="BN37" s="214"/>
      <c r="BO37" s="223"/>
      <c r="BP37" s="223"/>
      <c r="BQ37" s="220">
        <v>31</v>
      </c>
      <c r="BR37" s="221"/>
      <c r="BS37" s="770"/>
      <c r="BT37" s="771"/>
      <c r="BU37" s="771"/>
      <c r="BV37" s="771"/>
      <c r="BW37" s="771"/>
      <c r="BX37" s="771"/>
      <c r="BY37" s="771"/>
      <c r="BZ37" s="771"/>
      <c r="CA37" s="771"/>
      <c r="CB37" s="771"/>
      <c r="CC37" s="771"/>
      <c r="CD37" s="771"/>
      <c r="CE37" s="771"/>
      <c r="CF37" s="771"/>
      <c r="CG37" s="772"/>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70"/>
      <c r="DW37" s="771"/>
      <c r="DX37" s="771"/>
      <c r="DY37" s="771"/>
      <c r="DZ37" s="776"/>
      <c r="EA37" s="212"/>
    </row>
    <row r="38" spans="1:131" ht="26.25" customHeight="1" x14ac:dyDescent="0.2">
      <c r="A38" s="224">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14"/>
      <c r="BK38" s="214"/>
      <c r="BL38" s="214"/>
      <c r="BM38" s="214"/>
      <c r="BN38" s="214"/>
      <c r="BO38" s="223"/>
      <c r="BP38" s="223"/>
      <c r="BQ38" s="220">
        <v>32</v>
      </c>
      <c r="BR38" s="221"/>
      <c r="BS38" s="770"/>
      <c r="BT38" s="771"/>
      <c r="BU38" s="771"/>
      <c r="BV38" s="771"/>
      <c r="BW38" s="771"/>
      <c r="BX38" s="771"/>
      <c r="BY38" s="771"/>
      <c r="BZ38" s="771"/>
      <c r="CA38" s="771"/>
      <c r="CB38" s="771"/>
      <c r="CC38" s="771"/>
      <c r="CD38" s="771"/>
      <c r="CE38" s="771"/>
      <c r="CF38" s="771"/>
      <c r="CG38" s="772"/>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70"/>
      <c r="DW38" s="771"/>
      <c r="DX38" s="771"/>
      <c r="DY38" s="771"/>
      <c r="DZ38" s="776"/>
      <c r="EA38" s="212"/>
    </row>
    <row r="39" spans="1:131" ht="26.25" customHeight="1" x14ac:dyDescent="0.2">
      <c r="A39" s="224">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14"/>
      <c r="BK39" s="214"/>
      <c r="BL39" s="214"/>
      <c r="BM39" s="214"/>
      <c r="BN39" s="214"/>
      <c r="BO39" s="223"/>
      <c r="BP39" s="223"/>
      <c r="BQ39" s="220">
        <v>33</v>
      </c>
      <c r="BR39" s="221"/>
      <c r="BS39" s="770"/>
      <c r="BT39" s="771"/>
      <c r="BU39" s="771"/>
      <c r="BV39" s="771"/>
      <c r="BW39" s="771"/>
      <c r="BX39" s="771"/>
      <c r="BY39" s="771"/>
      <c r="BZ39" s="771"/>
      <c r="CA39" s="771"/>
      <c r="CB39" s="771"/>
      <c r="CC39" s="771"/>
      <c r="CD39" s="771"/>
      <c r="CE39" s="771"/>
      <c r="CF39" s="771"/>
      <c r="CG39" s="772"/>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70"/>
      <c r="DW39" s="771"/>
      <c r="DX39" s="771"/>
      <c r="DY39" s="771"/>
      <c r="DZ39" s="776"/>
      <c r="EA39" s="212"/>
    </row>
    <row r="40" spans="1:131" ht="26.25" customHeight="1" x14ac:dyDescent="0.2">
      <c r="A40" s="220">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14"/>
      <c r="BK40" s="214"/>
      <c r="BL40" s="214"/>
      <c r="BM40" s="214"/>
      <c r="BN40" s="214"/>
      <c r="BO40" s="223"/>
      <c r="BP40" s="223"/>
      <c r="BQ40" s="220">
        <v>34</v>
      </c>
      <c r="BR40" s="221"/>
      <c r="BS40" s="770"/>
      <c r="BT40" s="771"/>
      <c r="BU40" s="771"/>
      <c r="BV40" s="771"/>
      <c r="BW40" s="771"/>
      <c r="BX40" s="771"/>
      <c r="BY40" s="771"/>
      <c r="BZ40" s="771"/>
      <c r="CA40" s="771"/>
      <c r="CB40" s="771"/>
      <c r="CC40" s="771"/>
      <c r="CD40" s="771"/>
      <c r="CE40" s="771"/>
      <c r="CF40" s="771"/>
      <c r="CG40" s="772"/>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70"/>
      <c r="DW40" s="771"/>
      <c r="DX40" s="771"/>
      <c r="DY40" s="771"/>
      <c r="DZ40" s="776"/>
      <c r="EA40" s="212"/>
    </row>
    <row r="41" spans="1:131" ht="26.25" customHeight="1" x14ac:dyDescent="0.2">
      <c r="A41" s="220">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14"/>
      <c r="BK41" s="214"/>
      <c r="BL41" s="214"/>
      <c r="BM41" s="214"/>
      <c r="BN41" s="214"/>
      <c r="BO41" s="223"/>
      <c r="BP41" s="223"/>
      <c r="BQ41" s="220">
        <v>35</v>
      </c>
      <c r="BR41" s="221"/>
      <c r="BS41" s="770"/>
      <c r="BT41" s="771"/>
      <c r="BU41" s="771"/>
      <c r="BV41" s="771"/>
      <c r="BW41" s="771"/>
      <c r="BX41" s="771"/>
      <c r="BY41" s="771"/>
      <c r="BZ41" s="771"/>
      <c r="CA41" s="771"/>
      <c r="CB41" s="771"/>
      <c r="CC41" s="771"/>
      <c r="CD41" s="771"/>
      <c r="CE41" s="771"/>
      <c r="CF41" s="771"/>
      <c r="CG41" s="772"/>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70"/>
      <c r="DW41" s="771"/>
      <c r="DX41" s="771"/>
      <c r="DY41" s="771"/>
      <c r="DZ41" s="776"/>
      <c r="EA41" s="212"/>
    </row>
    <row r="42" spans="1:131" ht="26.25" customHeight="1" x14ac:dyDescent="0.2">
      <c r="A42" s="220">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14"/>
      <c r="BK42" s="214"/>
      <c r="BL42" s="214"/>
      <c r="BM42" s="214"/>
      <c r="BN42" s="214"/>
      <c r="BO42" s="223"/>
      <c r="BP42" s="223"/>
      <c r="BQ42" s="220">
        <v>36</v>
      </c>
      <c r="BR42" s="221"/>
      <c r="BS42" s="770"/>
      <c r="BT42" s="771"/>
      <c r="BU42" s="771"/>
      <c r="BV42" s="771"/>
      <c r="BW42" s="771"/>
      <c r="BX42" s="771"/>
      <c r="BY42" s="771"/>
      <c r="BZ42" s="771"/>
      <c r="CA42" s="771"/>
      <c r="CB42" s="771"/>
      <c r="CC42" s="771"/>
      <c r="CD42" s="771"/>
      <c r="CE42" s="771"/>
      <c r="CF42" s="771"/>
      <c r="CG42" s="772"/>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70"/>
      <c r="DW42" s="771"/>
      <c r="DX42" s="771"/>
      <c r="DY42" s="771"/>
      <c r="DZ42" s="776"/>
      <c r="EA42" s="212"/>
    </row>
    <row r="43" spans="1:131" ht="26.25" customHeight="1" x14ac:dyDescent="0.2">
      <c r="A43" s="220">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14"/>
      <c r="BK43" s="214"/>
      <c r="BL43" s="214"/>
      <c r="BM43" s="214"/>
      <c r="BN43" s="214"/>
      <c r="BO43" s="223"/>
      <c r="BP43" s="223"/>
      <c r="BQ43" s="220">
        <v>37</v>
      </c>
      <c r="BR43" s="221"/>
      <c r="BS43" s="770"/>
      <c r="BT43" s="771"/>
      <c r="BU43" s="771"/>
      <c r="BV43" s="771"/>
      <c r="BW43" s="771"/>
      <c r="BX43" s="771"/>
      <c r="BY43" s="771"/>
      <c r="BZ43" s="771"/>
      <c r="CA43" s="771"/>
      <c r="CB43" s="771"/>
      <c r="CC43" s="771"/>
      <c r="CD43" s="771"/>
      <c r="CE43" s="771"/>
      <c r="CF43" s="771"/>
      <c r="CG43" s="772"/>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70"/>
      <c r="DW43" s="771"/>
      <c r="DX43" s="771"/>
      <c r="DY43" s="771"/>
      <c r="DZ43" s="776"/>
      <c r="EA43" s="212"/>
    </row>
    <row r="44" spans="1:131" ht="26.25" customHeight="1" x14ac:dyDescent="0.2">
      <c r="A44" s="220">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14"/>
      <c r="BK44" s="214"/>
      <c r="BL44" s="214"/>
      <c r="BM44" s="214"/>
      <c r="BN44" s="214"/>
      <c r="BO44" s="223"/>
      <c r="BP44" s="223"/>
      <c r="BQ44" s="220">
        <v>38</v>
      </c>
      <c r="BR44" s="221"/>
      <c r="BS44" s="770"/>
      <c r="BT44" s="771"/>
      <c r="BU44" s="771"/>
      <c r="BV44" s="771"/>
      <c r="BW44" s="771"/>
      <c r="BX44" s="771"/>
      <c r="BY44" s="771"/>
      <c r="BZ44" s="771"/>
      <c r="CA44" s="771"/>
      <c r="CB44" s="771"/>
      <c r="CC44" s="771"/>
      <c r="CD44" s="771"/>
      <c r="CE44" s="771"/>
      <c r="CF44" s="771"/>
      <c r="CG44" s="772"/>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70"/>
      <c r="DW44" s="771"/>
      <c r="DX44" s="771"/>
      <c r="DY44" s="771"/>
      <c r="DZ44" s="776"/>
      <c r="EA44" s="212"/>
    </row>
    <row r="45" spans="1:131" ht="26.25" customHeight="1" x14ac:dyDescent="0.2">
      <c r="A45" s="220">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14"/>
      <c r="BK45" s="214"/>
      <c r="BL45" s="214"/>
      <c r="BM45" s="214"/>
      <c r="BN45" s="214"/>
      <c r="BO45" s="223"/>
      <c r="BP45" s="223"/>
      <c r="BQ45" s="220">
        <v>39</v>
      </c>
      <c r="BR45" s="221"/>
      <c r="BS45" s="770"/>
      <c r="BT45" s="771"/>
      <c r="BU45" s="771"/>
      <c r="BV45" s="771"/>
      <c r="BW45" s="771"/>
      <c r="BX45" s="771"/>
      <c r="BY45" s="771"/>
      <c r="BZ45" s="771"/>
      <c r="CA45" s="771"/>
      <c r="CB45" s="771"/>
      <c r="CC45" s="771"/>
      <c r="CD45" s="771"/>
      <c r="CE45" s="771"/>
      <c r="CF45" s="771"/>
      <c r="CG45" s="772"/>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70"/>
      <c r="DW45" s="771"/>
      <c r="DX45" s="771"/>
      <c r="DY45" s="771"/>
      <c r="DZ45" s="776"/>
      <c r="EA45" s="212"/>
    </row>
    <row r="46" spans="1:131" ht="26.25" customHeight="1" x14ac:dyDescent="0.2">
      <c r="A46" s="220">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14"/>
      <c r="BK46" s="214"/>
      <c r="BL46" s="214"/>
      <c r="BM46" s="214"/>
      <c r="BN46" s="214"/>
      <c r="BO46" s="223"/>
      <c r="BP46" s="223"/>
      <c r="BQ46" s="220">
        <v>40</v>
      </c>
      <c r="BR46" s="221"/>
      <c r="BS46" s="770"/>
      <c r="BT46" s="771"/>
      <c r="BU46" s="771"/>
      <c r="BV46" s="771"/>
      <c r="BW46" s="771"/>
      <c r="BX46" s="771"/>
      <c r="BY46" s="771"/>
      <c r="BZ46" s="771"/>
      <c r="CA46" s="771"/>
      <c r="CB46" s="771"/>
      <c r="CC46" s="771"/>
      <c r="CD46" s="771"/>
      <c r="CE46" s="771"/>
      <c r="CF46" s="771"/>
      <c r="CG46" s="772"/>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70"/>
      <c r="DW46" s="771"/>
      <c r="DX46" s="771"/>
      <c r="DY46" s="771"/>
      <c r="DZ46" s="776"/>
      <c r="EA46" s="212"/>
    </row>
    <row r="47" spans="1:131" ht="26.25" customHeight="1" x14ac:dyDescent="0.2">
      <c r="A47" s="220">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14"/>
      <c r="BK47" s="214"/>
      <c r="BL47" s="214"/>
      <c r="BM47" s="214"/>
      <c r="BN47" s="214"/>
      <c r="BO47" s="223"/>
      <c r="BP47" s="223"/>
      <c r="BQ47" s="220">
        <v>41</v>
      </c>
      <c r="BR47" s="221"/>
      <c r="BS47" s="770"/>
      <c r="BT47" s="771"/>
      <c r="BU47" s="771"/>
      <c r="BV47" s="771"/>
      <c r="BW47" s="771"/>
      <c r="BX47" s="771"/>
      <c r="BY47" s="771"/>
      <c r="BZ47" s="771"/>
      <c r="CA47" s="771"/>
      <c r="CB47" s="771"/>
      <c r="CC47" s="771"/>
      <c r="CD47" s="771"/>
      <c r="CE47" s="771"/>
      <c r="CF47" s="771"/>
      <c r="CG47" s="772"/>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70"/>
      <c r="DW47" s="771"/>
      <c r="DX47" s="771"/>
      <c r="DY47" s="771"/>
      <c r="DZ47" s="776"/>
      <c r="EA47" s="212"/>
    </row>
    <row r="48" spans="1:131" ht="26.25" customHeight="1" x14ac:dyDescent="0.2">
      <c r="A48" s="220">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14"/>
      <c r="BK48" s="214"/>
      <c r="BL48" s="214"/>
      <c r="BM48" s="214"/>
      <c r="BN48" s="214"/>
      <c r="BO48" s="223"/>
      <c r="BP48" s="223"/>
      <c r="BQ48" s="220">
        <v>42</v>
      </c>
      <c r="BR48" s="221"/>
      <c r="BS48" s="770"/>
      <c r="BT48" s="771"/>
      <c r="BU48" s="771"/>
      <c r="BV48" s="771"/>
      <c r="BW48" s="771"/>
      <c r="BX48" s="771"/>
      <c r="BY48" s="771"/>
      <c r="BZ48" s="771"/>
      <c r="CA48" s="771"/>
      <c r="CB48" s="771"/>
      <c r="CC48" s="771"/>
      <c r="CD48" s="771"/>
      <c r="CE48" s="771"/>
      <c r="CF48" s="771"/>
      <c r="CG48" s="772"/>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70"/>
      <c r="DW48" s="771"/>
      <c r="DX48" s="771"/>
      <c r="DY48" s="771"/>
      <c r="DZ48" s="776"/>
      <c r="EA48" s="212"/>
    </row>
    <row r="49" spans="1:131" ht="26.25" customHeight="1" x14ac:dyDescent="0.2">
      <c r="A49" s="220">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14"/>
      <c r="BK49" s="214"/>
      <c r="BL49" s="214"/>
      <c r="BM49" s="214"/>
      <c r="BN49" s="214"/>
      <c r="BO49" s="223"/>
      <c r="BP49" s="223"/>
      <c r="BQ49" s="220">
        <v>43</v>
      </c>
      <c r="BR49" s="221"/>
      <c r="BS49" s="770"/>
      <c r="BT49" s="771"/>
      <c r="BU49" s="771"/>
      <c r="BV49" s="771"/>
      <c r="BW49" s="771"/>
      <c r="BX49" s="771"/>
      <c r="BY49" s="771"/>
      <c r="BZ49" s="771"/>
      <c r="CA49" s="771"/>
      <c r="CB49" s="771"/>
      <c r="CC49" s="771"/>
      <c r="CD49" s="771"/>
      <c r="CE49" s="771"/>
      <c r="CF49" s="771"/>
      <c r="CG49" s="772"/>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70"/>
      <c r="DW49" s="771"/>
      <c r="DX49" s="771"/>
      <c r="DY49" s="771"/>
      <c r="DZ49" s="776"/>
      <c r="EA49" s="212"/>
    </row>
    <row r="50" spans="1:131" ht="26.25" customHeight="1" x14ac:dyDescent="0.2">
      <c r="A50" s="220">
        <v>23</v>
      </c>
      <c r="B50" s="777"/>
      <c r="C50" s="778"/>
      <c r="D50" s="778"/>
      <c r="E50" s="778"/>
      <c r="F50" s="778"/>
      <c r="G50" s="778"/>
      <c r="H50" s="778"/>
      <c r="I50" s="778"/>
      <c r="J50" s="778"/>
      <c r="K50" s="778"/>
      <c r="L50" s="778"/>
      <c r="M50" s="778"/>
      <c r="N50" s="778"/>
      <c r="O50" s="778"/>
      <c r="P50" s="779"/>
      <c r="Q50" s="833"/>
      <c r="R50" s="834"/>
      <c r="S50" s="834"/>
      <c r="T50" s="834"/>
      <c r="U50" s="834"/>
      <c r="V50" s="834"/>
      <c r="W50" s="834"/>
      <c r="X50" s="834"/>
      <c r="Y50" s="834"/>
      <c r="Z50" s="834"/>
      <c r="AA50" s="834"/>
      <c r="AB50" s="834"/>
      <c r="AC50" s="834"/>
      <c r="AD50" s="834"/>
      <c r="AE50" s="835"/>
      <c r="AF50" s="783"/>
      <c r="AG50" s="784"/>
      <c r="AH50" s="784"/>
      <c r="AI50" s="784"/>
      <c r="AJ50" s="785"/>
      <c r="AK50" s="837"/>
      <c r="AL50" s="834"/>
      <c r="AM50" s="834"/>
      <c r="AN50" s="834"/>
      <c r="AO50" s="834"/>
      <c r="AP50" s="834"/>
      <c r="AQ50" s="834"/>
      <c r="AR50" s="834"/>
      <c r="AS50" s="834"/>
      <c r="AT50" s="834"/>
      <c r="AU50" s="834"/>
      <c r="AV50" s="834"/>
      <c r="AW50" s="834"/>
      <c r="AX50" s="834"/>
      <c r="AY50" s="834"/>
      <c r="AZ50" s="836"/>
      <c r="BA50" s="836"/>
      <c r="BB50" s="836"/>
      <c r="BC50" s="836"/>
      <c r="BD50" s="836"/>
      <c r="BE50" s="830"/>
      <c r="BF50" s="830"/>
      <c r="BG50" s="830"/>
      <c r="BH50" s="830"/>
      <c r="BI50" s="831"/>
      <c r="BJ50" s="214"/>
      <c r="BK50" s="214"/>
      <c r="BL50" s="214"/>
      <c r="BM50" s="214"/>
      <c r="BN50" s="214"/>
      <c r="BO50" s="223"/>
      <c r="BP50" s="223"/>
      <c r="BQ50" s="220">
        <v>44</v>
      </c>
      <c r="BR50" s="221"/>
      <c r="BS50" s="770"/>
      <c r="BT50" s="771"/>
      <c r="BU50" s="771"/>
      <c r="BV50" s="771"/>
      <c r="BW50" s="771"/>
      <c r="BX50" s="771"/>
      <c r="BY50" s="771"/>
      <c r="BZ50" s="771"/>
      <c r="CA50" s="771"/>
      <c r="CB50" s="771"/>
      <c r="CC50" s="771"/>
      <c r="CD50" s="771"/>
      <c r="CE50" s="771"/>
      <c r="CF50" s="771"/>
      <c r="CG50" s="772"/>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70"/>
      <c r="DW50" s="771"/>
      <c r="DX50" s="771"/>
      <c r="DY50" s="771"/>
      <c r="DZ50" s="776"/>
      <c r="EA50" s="212"/>
    </row>
    <row r="51" spans="1:131" ht="26.25" customHeight="1" x14ac:dyDescent="0.2">
      <c r="A51" s="220">
        <v>24</v>
      </c>
      <c r="B51" s="777"/>
      <c r="C51" s="778"/>
      <c r="D51" s="778"/>
      <c r="E51" s="778"/>
      <c r="F51" s="778"/>
      <c r="G51" s="778"/>
      <c r="H51" s="778"/>
      <c r="I51" s="778"/>
      <c r="J51" s="778"/>
      <c r="K51" s="778"/>
      <c r="L51" s="778"/>
      <c r="M51" s="778"/>
      <c r="N51" s="778"/>
      <c r="O51" s="778"/>
      <c r="P51" s="779"/>
      <c r="Q51" s="833"/>
      <c r="R51" s="834"/>
      <c r="S51" s="834"/>
      <c r="T51" s="834"/>
      <c r="U51" s="834"/>
      <c r="V51" s="834"/>
      <c r="W51" s="834"/>
      <c r="X51" s="834"/>
      <c r="Y51" s="834"/>
      <c r="Z51" s="834"/>
      <c r="AA51" s="834"/>
      <c r="AB51" s="834"/>
      <c r="AC51" s="834"/>
      <c r="AD51" s="834"/>
      <c r="AE51" s="835"/>
      <c r="AF51" s="783"/>
      <c r="AG51" s="784"/>
      <c r="AH51" s="784"/>
      <c r="AI51" s="784"/>
      <c r="AJ51" s="785"/>
      <c r="AK51" s="837"/>
      <c r="AL51" s="834"/>
      <c r="AM51" s="834"/>
      <c r="AN51" s="834"/>
      <c r="AO51" s="834"/>
      <c r="AP51" s="834"/>
      <c r="AQ51" s="834"/>
      <c r="AR51" s="834"/>
      <c r="AS51" s="834"/>
      <c r="AT51" s="834"/>
      <c r="AU51" s="834"/>
      <c r="AV51" s="834"/>
      <c r="AW51" s="834"/>
      <c r="AX51" s="834"/>
      <c r="AY51" s="834"/>
      <c r="AZ51" s="836"/>
      <c r="BA51" s="836"/>
      <c r="BB51" s="836"/>
      <c r="BC51" s="836"/>
      <c r="BD51" s="836"/>
      <c r="BE51" s="830"/>
      <c r="BF51" s="830"/>
      <c r="BG51" s="830"/>
      <c r="BH51" s="830"/>
      <c r="BI51" s="831"/>
      <c r="BJ51" s="214"/>
      <c r="BK51" s="214"/>
      <c r="BL51" s="214"/>
      <c r="BM51" s="214"/>
      <c r="BN51" s="214"/>
      <c r="BO51" s="223"/>
      <c r="BP51" s="223"/>
      <c r="BQ51" s="220">
        <v>45</v>
      </c>
      <c r="BR51" s="221"/>
      <c r="BS51" s="770"/>
      <c r="BT51" s="771"/>
      <c r="BU51" s="771"/>
      <c r="BV51" s="771"/>
      <c r="BW51" s="771"/>
      <c r="BX51" s="771"/>
      <c r="BY51" s="771"/>
      <c r="BZ51" s="771"/>
      <c r="CA51" s="771"/>
      <c r="CB51" s="771"/>
      <c r="CC51" s="771"/>
      <c r="CD51" s="771"/>
      <c r="CE51" s="771"/>
      <c r="CF51" s="771"/>
      <c r="CG51" s="772"/>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70"/>
      <c r="DW51" s="771"/>
      <c r="DX51" s="771"/>
      <c r="DY51" s="771"/>
      <c r="DZ51" s="776"/>
      <c r="EA51" s="212"/>
    </row>
    <row r="52" spans="1:131" ht="26.25" customHeight="1" x14ac:dyDescent="0.2">
      <c r="A52" s="220">
        <v>25</v>
      </c>
      <c r="B52" s="777"/>
      <c r="C52" s="778"/>
      <c r="D52" s="778"/>
      <c r="E52" s="778"/>
      <c r="F52" s="778"/>
      <c r="G52" s="778"/>
      <c r="H52" s="778"/>
      <c r="I52" s="778"/>
      <c r="J52" s="778"/>
      <c r="K52" s="778"/>
      <c r="L52" s="778"/>
      <c r="M52" s="778"/>
      <c r="N52" s="778"/>
      <c r="O52" s="778"/>
      <c r="P52" s="779"/>
      <c r="Q52" s="833"/>
      <c r="R52" s="834"/>
      <c r="S52" s="834"/>
      <c r="T52" s="834"/>
      <c r="U52" s="834"/>
      <c r="V52" s="834"/>
      <c r="W52" s="834"/>
      <c r="X52" s="834"/>
      <c r="Y52" s="834"/>
      <c r="Z52" s="834"/>
      <c r="AA52" s="834"/>
      <c r="AB52" s="834"/>
      <c r="AC52" s="834"/>
      <c r="AD52" s="834"/>
      <c r="AE52" s="835"/>
      <c r="AF52" s="783"/>
      <c r="AG52" s="784"/>
      <c r="AH52" s="784"/>
      <c r="AI52" s="784"/>
      <c r="AJ52" s="785"/>
      <c r="AK52" s="837"/>
      <c r="AL52" s="834"/>
      <c r="AM52" s="834"/>
      <c r="AN52" s="834"/>
      <c r="AO52" s="834"/>
      <c r="AP52" s="834"/>
      <c r="AQ52" s="834"/>
      <c r="AR52" s="834"/>
      <c r="AS52" s="834"/>
      <c r="AT52" s="834"/>
      <c r="AU52" s="834"/>
      <c r="AV52" s="834"/>
      <c r="AW52" s="834"/>
      <c r="AX52" s="834"/>
      <c r="AY52" s="834"/>
      <c r="AZ52" s="836"/>
      <c r="BA52" s="836"/>
      <c r="BB52" s="836"/>
      <c r="BC52" s="836"/>
      <c r="BD52" s="836"/>
      <c r="BE52" s="830"/>
      <c r="BF52" s="830"/>
      <c r="BG52" s="830"/>
      <c r="BH52" s="830"/>
      <c r="BI52" s="831"/>
      <c r="BJ52" s="214"/>
      <c r="BK52" s="214"/>
      <c r="BL52" s="214"/>
      <c r="BM52" s="214"/>
      <c r="BN52" s="214"/>
      <c r="BO52" s="223"/>
      <c r="BP52" s="223"/>
      <c r="BQ52" s="220">
        <v>46</v>
      </c>
      <c r="BR52" s="221"/>
      <c r="BS52" s="770"/>
      <c r="BT52" s="771"/>
      <c r="BU52" s="771"/>
      <c r="BV52" s="771"/>
      <c r="BW52" s="771"/>
      <c r="BX52" s="771"/>
      <c r="BY52" s="771"/>
      <c r="BZ52" s="771"/>
      <c r="CA52" s="771"/>
      <c r="CB52" s="771"/>
      <c r="CC52" s="771"/>
      <c r="CD52" s="771"/>
      <c r="CE52" s="771"/>
      <c r="CF52" s="771"/>
      <c r="CG52" s="772"/>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70"/>
      <c r="DW52" s="771"/>
      <c r="DX52" s="771"/>
      <c r="DY52" s="771"/>
      <c r="DZ52" s="776"/>
      <c r="EA52" s="212"/>
    </row>
    <row r="53" spans="1:131" ht="26.25" customHeight="1" x14ac:dyDescent="0.2">
      <c r="A53" s="220">
        <v>26</v>
      </c>
      <c r="B53" s="777"/>
      <c r="C53" s="778"/>
      <c r="D53" s="778"/>
      <c r="E53" s="778"/>
      <c r="F53" s="778"/>
      <c r="G53" s="778"/>
      <c r="H53" s="778"/>
      <c r="I53" s="778"/>
      <c r="J53" s="778"/>
      <c r="K53" s="778"/>
      <c r="L53" s="778"/>
      <c r="M53" s="778"/>
      <c r="N53" s="778"/>
      <c r="O53" s="778"/>
      <c r="P53" s="779"/>
      <c r="Q53" s="833"/>
      <c r="R53" s="834"/>
      <c r="S53" s="834"/>
      <c r="T53" s="834"/>
      <c r="U53" s="834"/>
      <c r="V53" s="834"/>
      <c r="W53" s="834"/>
      <c r="X53" s="834"/>
      <c r="Y53" s="834"/>
      <c r="Z53" s="834"/>
      <c r="AA53" s="834"/>
      <c r="AB53" s="834"/>
      <c r="AC53" s="834"/>
      <c r="AD53" s="834"/>
      <c r="AE53" s="835"/>
      <c r="AF53" s="783"/>
      <c r="AG53" s="784"/>
      <c r="AH53" s="784"/>
      <c r="AI53" s="784"/>
      <c r="AJ53" s="785"/>
      <c r="AK53" s="837"/>
      <c r="AL53" s="834"/>
      <c r="AM53" s="834"/>
      <c r="AN53" s="834"/>
      <c r="AO53" s="834"/>
      <c r="AP53" s="834"/>
      <c r="AQ53" s="834"/>
      <c r="AR53" s="834"/>
      <c r="AS53" s="834"/>
      <c r="AT53" s="834"/>
      <c r="AU53" s="834"/>
      <c r="AV53" s="834"/>
      <c r="AW53" s="834"/>
      <c r="AX53" s="834"/>
      <c r="AY53" s="834"/>
      <c r="AZ53" s="836"/>
      <c r="BA53" s="836"/>
      <c r="BB53" s="836"/>
      <c r="BC53" s="836"/>
      <c r="BD53" s="836"/>
      <c r="BE53" s="830"/>
      <c r="BF53" s="830"/>
      <c r="BG53" s="830"/>
      <c r="BH53" s="830"/>
      <c r="BI53" s="831"/>
      <c r="BJ53" s="214"/>
      <c r="BK53" s="214"/>
      <c r="BL53" s="214"/>
      <c r="BM53" s="214"/>
      <c r="BN53" s="214"/>
      <c r="BO53" s="223"/>
      <c r="BP53" s="223"/>
      <c r="BQ53" s="220">
        <v>47</v>
      </c>
      <c r="BR53" s="221"/>
      <c r="BS53" s="770"/>
      <c r="BT53" s="771"/>
      <c r="BU53" s="771"/>
      <c r="BV53" s="771"/>
      <c r="BW53" s="771"/>
      <c r="BX53" s="771"/>
      <c r="BY53" s="771"/>
      <c r="BZ53" s="771"/>
      <c r="CA53" s="771"/>
      <c r="CB53" s="771"/>
      <c r="CC53" s="771"/>
      <c r="CD53" s="771"/>
      <c r="CE53" s="771"/>
      <c r="CF53" s="771"/>
      <c r="CG53" s="772"/>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70"/>
      <c r="DW53" s="771"/>
      <c r="DX53" s="771"/>
      <c r="DY53" s="771"/>
      <c r="DZ53" s="776"/>
      <c r="EA53" s="212"/>
    </row>
    <row r="54" spans="1:131" ht="26.25" customHeight="1" x14ac:dyDescent="0.2">
      <c r="A54" s="220">
        <v>27</v>
      </c>
      <c r="B54" s="777"/>
      <c r="C54" s="778"/>
      <c r="D54" s="778"/>
      <c r="E54" s="778"/>
      <c r="F54" s="778"/>
      <c r="G54" s="778"/>
      <c r="H54" s="778"/>
      <c r="I54" s="778"/>
      <c r="J54" s="778"/>
      <c r="K54" s="778"/>
      <c r="L54" s="778"/>
      <c r="M54" s="778"/>
      <c r="N54" s="778"/>
      <c r="O54" s="778"/>
      <c r="P54" s="779"/>
      <c r="Q54" s="833"/>
      <c r="R54" s="834"/>
      <c r="S54" s="834"/>
      <c r="T54" s="834"/>
      <c r="U54" s="834"/>
      <c r="V54" s="834"/>
      <c r="W54" s="834"/>
      <c r="X54" s="834"/>
      <c r="Y54" s="834"/>
      <c r="Z54" s="834"/>
      <c r="AA54" s="834"/>
      <c r="AB54" s="834"/>
      <c r="AC54" s="834"/>
      <c r="AD54" s="834"/>
      <c r="AE54" s="835"/>
      <c r="AF54" s="783"/>
      <c r="AG54" s="784"/>
      <c r="AH54" s="784"/>
      <c r="AI54" s="784"/>
      <c r="AJ54" s="785"/>
      <c r="AK54" s="837"/>
      <c r="AL54" s="834"/>
      <c r="AM54" s="834"/>
      <c r="AN54" s="834"/>
      <c r="AO54" s="834"/>
      <c r="AP54" s="834"/>
      <c r="AQ54" s="834"/>
      <c r="AR54" s="834"/>
      <c r="AS54" s="834"/>
      <c r="AT54" s="834"/>
      <c r="AU54" s="834"/>
      <c r="AV54" s="834"/>
      <c r="AW54" s="834"/>
      <c r="AX54" s="834"/>
      <c r="AY54" s="834"/>
      <c r="AZ54" s="836"/>
      <c r="BA54" s="836"/>
      <c r="BB54" s="836"/>
      <c r="BC54" s="836"/>
      <c r="BD54" s="836"/>
      <c r="BE54" s="830"/>
      <c r="BF54" s="830"/>
      <c r="BG54" s="830"/>
      <c r="BH54" s="830"/>
      <c r="BI54" s="831"/>
      <c r="BJ54" s="214"/>
      <c r="BK54" s="214"/>
      <c r="BL54" s="214"/>
      <c r="BM54" s="214"/>
      <c r="BN54" s="214"/>
      <c r="BO54" s="223"/>
      <c r="BP54" s="223"/>
      <c r="BQ54" s="220">
        <v>48</v>
      </c>
      <c r="BR54" s="221"/>
      <c r="BS54" s="770"/>
      <c r="BT54" s="771"/>
      <c r="BU54" s="771"/>
      <c r="BV54" s="771"/>
      <c r="BW54" s="771"/>
      <c r="BX54" s="771"/>
      <c r="BY54" s="771"/>
      <c r="BZ54" s="771"/>
      <c r="CA54" s="771"/>
      <c r="CB54" s="771"/>
      <c r="CC54" s="771"/>
      <c r="CD54" s="771"/>
      <c r="CE54" s="771"/>
      <c r="CF54" s="771"/>
      <c r="CG54" s="772"/>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70"/>
      <c r="DW54" s="771"/>
      <c r="DX54" s="771"/>
      <c r="DY54" s="771"/>
      <c r="DZ54" s="776"/>
      <c r="EA54" s="212"/>
    </row>
    <row r="55" spans="1:131" ht="26.25" customHeight="1" x14ac:dyDescent="0.2">
      <c r="A55" s="220">
        <v>28</v>
      </c>
      <c r="B55" s="777"/>
      <c r="C55" s="778"/>
      <c r="D55" s="778"/>
      <c r="E55" s="778"/>
      <c r="F55" s="778"/>
      <c r="G55" s="778"/>
      <c r="H55" s="778"/>
      <c r="I55" s="778"/>
      <c r="J55" s="778"/>
      <c r="K55" s="778"/>
      <c r="L55" s="778"/>
      <c r="M55" s="778"/>
      <c r="N55" s="778"/>
      <c r="O55" s="778"/>
      <c r="P55" s="779"/>
      <c r="Q55" s="833"/>
      <c r="R55" s="834"/>
      <c r="S55" s="834"/>
      <c r="T55" s="834"/>
      <c r="U55" s="834"/>
      <c r="V55" s="834"/>
      <c r="W55" s="834"/>
      <c r="X55" s="834"/>
      <c r="Y55" s="834"/>
      <c r="Z55" s="834"/>
      <c r="AA55" s="834"/>
      <c r="AB55" s="834"/>
      <c r="AC55" s="834"/>
      <c r="AD55" s="834"/>
      <c r="AE55" s="835"/>
      <c r="AF55" s="783"/>
      <c r="AG55" s="784"/>
      <c r="AH55" s="784"/>
      <c r="AI55" s="784"/>
      <c r="AJ55" s="785"/>
      <c r="AK55" s="837"/>
      <c r="AL55" s="834"/>
      <c r="AM55" s="834"/>
      <c r="AN55" s="834"/>
      <c r="AO55" s="834"/>
      <c r="AP55" s="834"/>
      <c r="AQ55" s="834"/>
      <c r="AR55" s="834"/>
      <c r="AS55" s="834"/>
      <c r="AT55" s="834"/>
      <c r="AU55" s="834"/>
      <c r="AV55" s="834"/>
      <c r="AW55" s="834"/>
      <c r="AX55" s="834"/>
      <c r="AY55" s="834"/>
      <c r="AZ55" s="836"/>
      <c r="BA55" s="836"/>
      <c r="BB55" s="836"/>
      <c r="BC55" s="836"/>
      <c r="BD55" s="836"/>
      <c r="BE55" s="830"/>
      <c r="BF55" s="830"/>
      <c r="BG55" s="830"/>
      <c r="BH55" s="830"/>
      <c r="BI55" s="831"/>
      <c r="BJ55" s="214"/>
      <c r="BK55" s="214"/>
      <c r="BL55" s="214"/>
      <c r="BM55" s="214"/>
      <c r="BN55" s="214"/>
      <c r="BO55" s="223"/>
      <c r="BP55" s="223"/>
      <c r="BQ55" s="220">
        <v>49</v>
      </c>
      <c r="BR55" s="221"/>
      <c r="BS55" s="770"/>
      <c r="BT55" s="771"/>
      <c r="BU55" s="771"/>
      <c r="BV55" s="771"/>
      <c r="BW55" s="771"/>
      <c r="BX55" s="771"/>
      <c r="BY55" s="771"/>
      <c r="BZ55" s="771"/>
      <c r="CA55" s="771"/>
      <c r="CB55" s="771"/>
      <c r="CC55" s="771"/>
      <c r="CD55" s="771"/>
      <c r="CE55" s="771"/>
      <c r="CF55" s="771"/>
      <c r="CG55" s="772"/>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70"/>
      <c r="DW55" s="771"/>
      <c r="DX55" s="771"/>
      <c r="DY55" s="771"/>
      <c r="DZ55" s="776"/>
      <c r="EA55" s="212"/>
    </row>
    <row r="56" spans="1:131" ht="26.25" customHeight="1" x14ac:dyDescent="0.2">
      <c r="A56" s="220">
        <v>29</v>
      </c>
      <c r="B56" s="777"/>
      <c r="C56" s="778"/>
      <c r="D56" s="778"/>
      <c r="E56" s="778"/>
      <c r="F56" s="778"/>
      <c r="G56" s="778"/>
      <c r="H56" s="778"/>
      <c r="I56" s="778"/>
      <c r="J56" s="778"/>
      <c r="K56" s="778"/>
      <c r="L56" s="778"/>
      <c r="M56" s="778"/>
      <c r="N56" s="778"/>
      <c r="O56" s="778"/>
      <c r="P56" s="779"/>
      <c r="Q56" s="833"/>
      <c r="R56" s="834"/>
      <c r="S56" s="834"/>
      <c r="T56" s="834"/>
      <c r="U56" s="834"/>
      <c r="V56" s="834"/>
      <c r="W56" s="834"/>
      <c r="X56" s="834"/>
      <c r="Y56" s="834"/>
      <c r="Z56" s="834"/>
      <c r="AA56" s="834"/>
      <c r="AB56" s="834"/>
      <c r="AC56" s="834"/>
      <c r="AD56" s="834"/>
      <c r="AE56" s="835"/>
      <c r="AF56" s="783"/>
      <c r="AG56" s="784"/>
      <c r="AH56" s="784"/>
      <c r="AI56" s="784"/>
      <c r="AJ56" s="785"/>
      <c r="AK56" s="837"/>
      <c r="AL56" s="834"/>
      <c r="AM56" s="834"/>
      <c r="AN56" s="834"/>
      <c r="AO56" s="834"/>
      <c r="AP56" s="834"/>
      <c r="AQ56" s="834"/>
      <c r="AR56" s="834"/>
      <c r="AS56" s="834"/>
      <c r="AT56" s="834"/>
      <c r="AU56" s="834"/>
      <c r="AV56" s="834"/>
      <c r="AW56" s="834"/>
      <c r="AX56" s="834"/>
      <c r="AY56" s="834"/>
      <c r="AZ56" s="836"/>
      <c r="BA56" s="836"/>
      <c r="BB56" s="836"/>
      <c r="BC56" s="836"/>
      <c r="BD56" s="836"/>
      <c r="BE56" s="830"/>
      <c r="BF56" s="830"/>
      <c r="BG56" s="830"/>
      <c r="BH56" s="830"/>
      <c r="BI56" s="831"/>
      <c r="BJ56" s="214"/>
      <c r="BK56" s="214"/>
      <c r="BL56" s="214"/>
      <c r="BM56" s="214"/>
      <c r="BN56" s="214"/>
      <c r="BO56" s="223"/>
      <c r="BP56" s="223"/>
      <c r="BQ56" s="220">
        <v>50</v>
      </c>
      <c r="BR56" s="221"/>
      <c r="BS56" s="770"/>
      <c r="BT56" s="771"/>
      <c r="BU56" s="771"/>
      <c r="BV56" s="771"/>
      <c r="BW56" s="771"/>
      <c r="BX56" s="771"/>
      <c r="BY56" s="771"/>
      <c r="BZ56" s="771"/>
      <c r="CA56" s="771"/>
      <c r="CB56" s="771"/>
      <c r="CC56" s="771"/>
      <c r="CD56" s="771"/>
      <c r="CE56" s="771"/>
      <c r="CF56" s="771"/>
      <c r="CG56" s="772"/>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70"/>
      <c r="DW56" s="771"/>
      <c r="DX56" s="771"/>
      <c r="DY56" s="771"/>
      <c r="DZ56" s="776"/>
      <c r="EA56" s="212"/>
    </row>
    <row r="57" spans="1:131" ht="26.25" customHeight="1" x14ac:dyDescent="0.2">
      <c r="A57" s="220">
        <v>30</v>
      </c>
      <c r="B57" s="777"/>
      <c r="C57" s="778"/>
      <c r="D57" s="778"/>
      <c r="E57" s="778"/>
      <c r="F57" s="778"/>
      <c r="G57" s="778"/>
      <c r="H57" s="778"/>
      <c r="I57" s="778"/>
      <c r="J57" s="778"/>
      <c r="K57" s="778"/>
      <c r="L57" s="778"/>
      <c r="M57" s="778"/>
      <c r="N57" s="778"/>
      <c r="O57" s="778"/>
      <c r="P57" s="779"/>
      <c r="Q57" s="833"/>
      <c r="R57" s="834"/>
      <c r="S57" s="834"/>
      <c r="T57" s="834"/>
      <c r="U57" s="834"/>
      <c r="V57" s="834"/>
      <c r="W57" s="834"/>
      <c r="X57" s="834"/>
      <c r="Y57" s="834"/>
      <c r="Z57" s="834"/>
      <c r="AA57" s="834"/>
      <c r="AB57" s="834"/>
      <c r="AC57" s="834"/>
      <c r="AD57" s="834"/>
      <c r="AE57" s="835"/>
      <c r="AF57" s="783"/>
      <c r="AG57" s="784"/>
      <c r="AH57" s="784"/>
      <c r="AI57" s="784"/>
      <c r="AJ57" s="785"/>
      <c r="AK57" s="837"/>
      <c r="AL57" s="834"/>
      <c r="AM57" s="834"/>
      <c r="AN57" s="834"/>
      <c r="AO57" s="834"/>
      <c r="AP57" s="834"/>
      <c r="AQ57" s="834"/>
      <c r="AR57" s="834"/>
      <c r="AS57" s="834"/>
      <c r="AT57" s="834"/>
      <c r="AU57" s="834"/>
      <c r="AV57" s="834"/>
      <c r="AW57" s="834"/>
      <c r="AX57" s="834"/>
      <c r="AY57" s="834"/>
      <c r="AZ57" s="836"/>
      <c r="BA57" s="836"/>
      <c r="BB57" s="836"/>
      <c r="BC57" s="836"/>
      <c r="BD57" s="836"/>
      <c r="BE57" s="830"/>
      <c r="BF57" s="830"/>
      <c r="BG57" s="830"/>
      <c r="BH57" s="830"/>
      <c r="BI57" s="831"/>
      <c r="BJ57" s="214"/>
      <c r="BK57" s="214"/>
      <c r="BL57" s="214"/>
      <c r="BM57" s="214"/>
      <c r="BN57" s="214"/>
      <c r="BO57" s="223"/>
      <c r="BP57" s="223"/>
      <c r="BQ57" s="220">
        <v>51</v>
      </c>
      <c r="BR57" s="221"/>
      <c r="BS57" s="770"/>
      <c r="BT57" s="771"/>
      <c r="BU57" s="771"/>
      <c r="BV57" s="771"/>
      <c r="BW57" s="771"/>
      <c r="BX57" s="771"/>
      <c r="BY57" s="771"/>
      <c r="BZ57" s="771"/>
      <c r="CA57" s="771"/>
      <c r="CB57" s="771"/>
      <c r="CC57" s="771"/>
      <c r="CD57" s="771"/>
      <c r="CE57" s="771"/>
      <c r="CF57" s="771"/>
      <c r="CG57" s="772"/>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70"/>
      <c r="DW57" s="771"/>
      <c r="DX57" s="771"/>
      <c r="DY57" s="771"/>
      <c r="DZ57" s="776"/>
      <c r="EA57" s="212"/>
    </row>
    <row r="58" spans="1:131" ht="26.25" customHeight="1" x14ac:dyDescent="0.2">
      <c r="A58" s="220">
        <v>31</v>
      </c>
      <c r="B58" s="777"/>
      <c r="C58" s="778"/>
      <c r="D58" s="778"/>
      <c r="E58" s="778"/>
      <c r="F58" s="778"/>
      <c r="G58" s="778"/>
      <c r="H58" s="778"/>
      <c r="I58" s="778"/>
      <c r="J58" s="778"/>
      <c r="K58" s="778"/>
      <c r="L58" s="778"/>
      <c r="M58" s="778"/>
      <c r="N58" s="778"/>
      <c r="O58" s="778"/>
      <c r="P58" s="779"/>
      <c r="Q58" s="833"/>
      <c r="R58" s="834"/>
      <c r="S58" s="834"/>
      <c r="T58" s="834"/>
      <c r="U58" s="834"/>
      <c r="V58" s="834"/>
      <c r="W58" s="834"/>
      <c r="X58" s="834"/>
      <c r="Y58" s="834"/>
      <c r="Z58" s="834"/>
      <c r="AA58" s="834"/>
      <c r="AB58" s="834"/>
      <c r="AC58" s="834"/>
      <c r="AD58" s="834"/>
      <c r="AE58" s="835"/>
      <c r="AF58" s="783"/>
      <c r="AG58" s="784"/>
      <c r="AH58" s="784"/>
      <c r="AI58" s="784"/>
      <c r="AJ58" s="785"/>
      <c r="AK58" s="837"/>
      <c r="AL58" s="834"/>
      <c r="AM58" s="834"/>
      <c r="AN58" s="834"/>
      <c r="AO58" s="834"/>
      <c r="AP58" s="834"/>
      <c r="AQ58" s="834"/>
      <c r="AR58" s="834"/>
      <c r="AS58" s="834"/>
      <c r="AT58" s="834"/>
      <c r="AU58" s="834"/>
      <c r="AV58" s="834"/>
      <c r="AW58" s="834"/>
      <c r="AX58" s="834"/>
      <c r="AY58" s="834"/>
      <c r="AZ58" s="836"/>
      <c r="BA58" s="836"/>
      <c r="BB58" s="836"/>
      <c r="BC58" s="836"/>
      <c r="BD58" s="836"/>
      <c r="BE58" s="830"/>
      <c r="BF58" s="830"/>
      <c r="BG58" s="830"/>
      <c r="BH58" s="830"/>
      <c r="BI58" s="831"/>
      <c r="BJ58" s="214"/>
      <c r="BK58" s="214"/>
      <c r="BL58" s="214"/>
      <c r="BM58" s="214"/>
      <c r="BN58" s="214"/>
      <c r="BO58" s="223"/>
      <c r="BP58" s="223"/>
      <c r="BQ58" s="220">
        <v>52</v>
      </c>
      <c r="BR58" s="221"/>
      <c r="BS58" s="770"/>
      <c r="BT58" s="771"/>
      <c r="BU58" s="771"/>
      <c r="BV58" s="771"/>
      <c r="BW58" s="771"/>
      <c r="BX58" s="771"/>
      <c r="BY58" s="771"/>
      <c r="BZ58" s="771"/>
      <c r="CA58" s="771"/>
      <c r="CB58" s="771"/>
      <c r="CC58" s="771"/>
      <c r="CD58" s="771"/>
      <c r="CE58" s="771"/>
      <c r="CF58" s="771"/>
      <c r="CG58" s="772"/>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70"/>
      <c r="DW58" s="771"/>
      <c r="DX58" s="771"/>
      <c r="DY58" s="771"/>
      <c r="DZ58" s="776"/>
      <c r="EA58" s="212"/>
    </row>
    <row r="59" spans="1:131" ht="26.25" customHeight="1" x14ac:dyDescent="0.2">
      <c r="A59" s="220">
        <v>32</v>
      </c>
      <c r="B59" s="777"/>
      <c r="C59" s="778"/>
      <c r="D59" s="778"/>
      <c r="E59" s="778"/>
      <c r="F59" s="778"/>
      <c r="G59" s="778"/>
      <c r="H59" s="778"/>
      <c r="I59" s="778"/>
      <c r="J59" s="778"/>
      <c r="K59" s="778"/>
      <c r="L59" s="778"/>
      <c r="M59" s="778"/>
      <c r="N59" s="778"/>
      <c r="O59" s="778"/>
      <c r="P59" s="779"/>
      <c r="Q59" s="833"/>
      <c r="R59" s="834"/>
      <c r="S59" s="834"/>
      <c r="T59" s="834"/>
      <c r="U59" s="834"/>
      <c r="V59" s="834"/>
      <c r="W59" s="834"/>
      <c r="X59" s="834"/>
      <c r="Y59" s="834"/>
      <c r="Z59" s="834"/>
      <c r="AA59" s="834"/>
      <c r="AB59" s="834"/>
      <c r="AC59" s="834"/>
      <c r="AD59" s="834"/>
      <c r="AE59" s="835"/>
      <c r="AF59" s="783"/>
      <c r="AG59" s="784"/>
      <c r="AH59" s="784"/>
      <c r="AI59" s="784"/>
      <c r="AJ59" s="785"/>
      <c r="AK59" s="837"/>
      <c r="AL59" s="834"/>
      <c r="AM59" s="834"/>
      <c r="AN59" s="834"/>
      <c r="AO59" s="834"/>
      <c r="AP59" s="834"/>
      <c r="AQ59" s="834"/>
      <c r="AR59" s="834"/>
      <c r="AS59" s="834"/>
      <c r="AT59" s="834"/>
      <c r="AU59" s="834"/>
      <c r="AV59" s="834"/>
      <c r="AW59" s="834"/>
      <c r="AX59" s="834"/>
      <c r="AY59" s="834"/>
      <c r="AZ59" s="836"/>
      <c r="BA59" s="836"/>
      <c r="BB59" s="836"/>
      <c r="BC59" s="836"/>
      <c r="BD59" s="836"/>
      <c r="BE59" s="830"/>
      <c r="BF59" s="830"/>
      <c r="BG59" s="830"/>
      <c r="BH59" s="830"/>
      <c r="BI59" s="831"/>
      <c r="BJ59" s="214"/>
      <c r="BK59" s="214"/>
      <c r="BL59" s="214"/>
      <c r="BM59" s="214"/>
      <c r="BN59" s="214"/>
      <c r="BO59" s="223"/>
      <c r="BP59" s="223"/>
      <c r="BQ59" s="220">
        <v>53</v>
      </c>
      <c r="BR59" s="221"/>
      <c r="BS59" s="770"/>
      <c r="BT59" s="771"/>
      <c r="BU59" s="771"/>
      <c r="BV59" s="771"/>
      <c r="BW59" s="771"/>
      <c r="BX59" s="771"/>
      <c r="BY59" s="771"/>
      <c r="BZ59" s="771"/>
      <c r="CA59" s="771"/>
      <c r="CB59" s="771"/>
      <c r="CC59" s="771"/>
      <c r="CD59" s="771"/>
      <c r="CE59" s="771"/>
      <c r="CF59" s="771"/>
      <c r="CG59" s="772"/>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70"/>
      <c r="DW59" s="771"/>
      <c r="DX59" s="771"/>
      <c r="DY59" s="771"/>
      <c r="DZ59" s="776"/>
      <c r="EA59" s="212"/>
    </row>
    <row r="60" spans="1:131" ht="26.25" customHeight="1" x14ac:dyDescent="0.2">
      <c r="A60" s="220">
        <v>33</v>
      </c>
      <c r="B60" s="777"/>
      <c r="C60" s="778"/>
      <c r="D60" s="778"/>
      <c r="E60" s="778"/>
      <c r="F60" s="778"/>
      <c r="G60" s="778"/>
      <c r="H60" s="778"/>
      <c r="I60" s="778"/>
      <c r="J60" s="778"/>
      <c r="K60" s="778"/>
      <c r="L60" s="778"/>
      <c r="M60" s="778"/>
      <c r="N60" s="778"/>
      <c r="O60" s="778"/>
      <c r="P60" s="779"/>
      <c r="Q60" s="833"/>
      <c r="R60" s="834"/>
      <c r="S60" s="834"/>
      <c r="T60" s="834"/>
      <c r="U60" s="834"/>
      <c r="V60" s="834"/>
      <c r="W60" s="834"/>
      <c r="X60" s="834"/>
      <c r="Y60" s="834"/>
      <c r="Z60" s="834"/>
      <c r="AA60" s="834"/>
      <c r="AB60" s="834"/>
      <c r="AC60" s="834"/>
      <c r="AD60" s="834"/>
      <c r="AE60" s="835"/>
      <c r="AF60" s="783"/>
      <c r="AG60" s="784"/>
      <c r="AH60" s="784"/>
      <c r="AI60" s="784"/>
      <c r="AJ60" s="785"/>
      <c r="AK60" s="837"/>
      <c r="AL60" s="834"/>
      <c r="AM60" s="834"/>
      <c r="AN60" s="834"/>
      <c r="AO60" s="834"/>
      <c r="AP60" s="834"/>
      <c r="AQ60" s="834"/>
      <c r="AR60" s="834"/>
      <c r="AS60" s="834"/>
      <c r="AT60" s="834"/>
      <c r="AU60" s="834"/>
      <c r="AV60" s="834"/>
      <c r="AW60" s="834"/>
      <c r="AX60" s="834"/>
      <c r="AY60" s="834"/>
      <c r="AZ60" s="836"/>
      <c r="BA60" s="836"/>
      <c r="BB60" s="836"/>
      <c r="BC60" s="836"/>
      <c r="BD60" s="836"/>
      <c r="BE60" s="830"/>
      <c r="BF60" s="830"/>
      <c r="BG60" s="830"/>
      <c r="BH60" s="830"/>
      <c r="BI60" s="831"/>
      <c r="BJ60" s="214"/>
      <c r="BK60" s="214"/>
      <c r="BL60" s="214"/>
      <c r="BM60" s="214"/>
      <c r="BN60" s="214"/>
      <c r="BO60" s="223"/>
      <c r="BP60" s="223"/>
      <c r="BQ60" s="220">
        <v>54</v>
      </c>
      <c r="BR60" s="221"/>
      <c r="BS60" s="770"/>
      <c r="BT60" s="771"/>
      <c r="BU60" s="771"/>
      <c r="BV60" s="771"/>
      <c r="BW60" s="771"/>
      <c r="BX60" s="771"/>
      <c r="BY60" s="771"/>
      <c r="BZ60" s="771"/>
      <c r="CA60" s="771"/>
      <c r="CB60" s="771"/>
      <c r="CC60" s="771"/>
      <c r="CD60" s="771"/>
      <c r="CE60" s="771"/>
      <c r="CF60" s="771"/>
      <c r="CG60" s="772"/>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70"/>
      <c r="DW60" s="771"/>
      <c r="DX60" s="771"/>
      <c r="DY60" s="771"/>
      <c r="DZ60" s="776"/>
      <c r="EA60" s="212"/>
    </row>
    <row r="61" spans="1:131" ht="26.25" customHeight="1" thickBot="1" x14ac:dyDescent="0.25">
      <c r="A61" s="220">
        <v>34</v>
      </c>
      <c r="B61" s="777"/>
      <c r="C61" s="778"/>
      <c r="D61" s="778"/>
      <c r="E61" s="778"/>
      <c r="F61" s="778"/>
      <c r="G61" s="778"/>
      <c r="H61" s="778"/>
      <c r="I61" s="778"/>
      <c r="J61" s="778"/>
      <c r="K61" s="778"/>
      <c r="L61" s="778"/>
      <c r="M61" s="778"/>
      <c r="N61" s="778"/>
      <c r="O61" s="778"/>
      <c r="P61" s="779"/>
      <c r="Q61" s="833"/>
      <c r="R61" s="834"/>
      <c r="S61" s="834"/>
      <c r="T61" s="834"/>
      <c r="U61" s="834"/>
      <c r="V61" s="834"/>
      <c r="W61" s="834"/>
      <c r="X61" s="834"/>
      <c r="Y61" s="834"/>
      <c r="Z61" s="834"/>
      <c r="AA61" s="834"/>
      <c r="AB61" s="834"/>
      <c r="AC61" s="834"/>
      <c r="AD61" s="834"/>
      <c r="AE61" s="835"/>
      <c r="AF61" s="783"/>
      <c r="AG61" s="784"/>
      <c r="AH61" s="784"/>
      <c r="AI61" s="784"/>
      <c r="AJ61" s="785"/>
      <c r="AK61" s="837"/>
      <c r="AL61" s="834"/>
      <c r="AM61" s="834"/>
      <c r="AN61" s="834"/>
      <c r="AO61" s="834"/>
      <c r="AP61" s="834"/>
      <c r="AQ61" s="834"/>
      <c r="AR61" s="834"/>
      <c r="AS61" s="834"/>
      <c r="AT61" s="834"/>
      <c r="AU61" s="834"/>
      <c r="AV61" s="834"/>
      <c r="AW61" s="834"/>
      <c r="AX61" s="834"/>
      <c r="AY61" s="834"/>
      <c r="AZ61" s="836"/>
      <c r="BA61" s="836"/>
      <c r="BB61" s="836"/>
      <c r="BC61" s="836"/>
      <c r="BD61" s="836"/>
      <c r="BE61" s="830"/>
      <c r="BF61" s="830"/>
      <c r="BG61" s="830"/>
      <c r="BH61" s="830"/>
      <c r="BI61" s="831"/>
      <c r="BJ61" s="214"/>
      <c r="BK61" s="214"/>
      <c r="BL61" s="214"/>
      <c r="BM61" s="214"/>
      <c r="BN61" s="214"/>
      <c r="BO61" s="223"/>
      <c r="BP61" s="223"/>
      <c r="BQ61" s="220">
        <v>55</v>
      </c>
      <c r="BR61" s="221"/>
      <c r="BS61" s="770"/>
      <c r="BT61" s="771"/>
      <c r="BU61" s="771"/>
      <c r="BV61" s="771"/>
      <c r="BW61" s="771"/>
      <c r="BX61" s="771"/>
      <c r="BY61" s="771"/>
      <c r="BZ61" s="771"/>
      <c r="CA61" s="771"/>
      <c r="CB61" s="771"/>
      <c r="CC61" s="771"/>
      <c r="CD61" s="771"/>
      <c r="CE61" s="771"/>
      <c r="CF61" s="771"/>
      <c r="CG61" s="772"/>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70"/>
      <c r="DW61" s="771"/>
      <c r="DX61" s="771"/>
      <c r="DY61" s="771"/>
      <c r="DZ61" s="776"/>
      <c r="EA61" s="212"/>
    </row>
    <row r="62" spans="1:131" ht="26.25" customHeight="1" x14ac:dyDescent="0.2">
      <c r="A62" s="220">
        <v>35</v>
      </c>
      <c r="B62" s="777"/>
      <c r="C62" s="778"/>
      <c r="D62" s="778"/>
      <c r="E62" s="778"/>
      <c r="F62" s="778"/>
      <c r="G62" s="778"/>
      <c r="H62" s="778"/>
      <c r="I62" s="778"/>
      <c r="J62" s="778"/>
      <c r="K62" s="778"/>
      <c r="L62" s="778"/>
      <c r="M62" s="778"/>
      <c r="N62" s="778"/>
      <c r="O62" s="778"/>
      <c r="P62" s="779"/>
      <c r="Q62" s="833"/>
      <c r="R62" s="834"/>
      <c r="S62" s="834"/>
      <c r="T62" s="834"/>
      <c r="U62" s="834"/>
      <c r="V62" s="834"/>
      <c r="W62" s="834"/>
      <c r="X62" s="834"/>
      <c r="Y62" s="834"/>
      <c r="Z62" s="834"/>
      <c r="AA62" s="834"/>
      <c r="AB62" s="834"/>
      <c r="AC62" s="834"/>
      <c r="AD62" s="834"/>
      <c r="AE62" s="835"/>
      <c r="AF62" s="783"/>
      <c r="AG62" s="784"/>
      <c r="AH62" s="784"/>
      <c r="AI62" s="784"/>
      <c r="AJ62" s="785"/>
      <c r="AK62" s="837"/>
      <c r="AL62" s="834"/>
      <c r="AM62" s="834"/>
      <c r="AN62" s="834"/>
      <c r="AO62" s="834"/>
      <c r="AP62" s="834"/>
      <c r="AQ62" s="834"/>
      <c r="AR62" s="834"/>
      <c r="AS62" s="834"/>
      <c r="AT62" s="834"/>
      <c r="AU62" s="834"/>
      <c r="AV62" s="834"/>
      <c r="AW62" s="834"/>
      <c r="AX62" s="834"/>
      <c r="AY62" s="834"/>
      <c r="AZ62" s="836"/>
      <c r="BA62" s="836"/>
      <c r="BB62" s="836"/>
      <c r="BC62" s="836"/>
      <c r="BD62" s="836"/>
      <c r="BE62" s="830"/>
      <c r="BF62" s="830"/>
      <c r="BG62" s="830"/>
      <c r="BH62" s="830"/>
      <c r="BI62" s="831"/>
      <c r="BJ62" s="845" t="s">
        <v>396</v>
      </c>
      <c r="BK62" s="805"/>
      <c r="BL62" s="805"/>
      <c r="BM62" s="805"/>
      <c r="BN62" s="806"/>
      <c r="BO62" s="223"/>
      <c r="BP62" s="223"/>
      <c r="BQ62" s="220">
        <v>56</v>
      </c>
      <c r="BR62" s="221"/>
      <c r="BS62" s="770"/>
      <c r="BT62" s="771"/>
      <c r="BU62" s="771"/>
      <c r="BV62" s="771"/>
      <c r="BW62" s="771"/>
      <c r="BX62" s="771"/>
      <c r="BY62" s="771"/>
      <c r="BZ62" s="771"/>
      <c r="CA62" s="771"/>
      <c r="CB62" s="771"/>
      <c r="CC62" s="771"/>
      <c r="CD62" s="771"/>
      <c r="CE62" s="771"/>
      <c r="CF62" s="771"/>
      <c r="CG62" s="772"/>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70"/>
      <c r="DW62" s="771"/>
      <c r="DX62" s="771"/>
      <c r="DY62" s="771"/>
      <c r="DZ62" s="776"/>
      <c r="EA62" s="212"/>
    </row>
    <row r="63" spans="1:131" ht="26.25" customHeight="1" thickBot="1" x14ac:dyDescent="0.25">
      <c r="A63" s="222" t="s">
        <v>376</v>
      </c>
      <c r="B63" s="786" t="s">
        <v>397</v>
      </c>
      <c r="C63" s="787"/>
      <c r="D63" s="787"/>
      <c r="E63" s="787"/>
      <c r="F63" s="787"/>
      <c r="G63" s="787"/>
      <c r="H63" s="787"/>
      <c r="I63" s="787"/>
      <c r="J63" s="787"/>
      <c r="K63" s="787"/>
      <c r="L63" s="787"/>
      <c r="M63" s="787"/>
      <c r="N63" s="787"/>
      <c r="O63" s="787"/>
      <c r="P63" s="788"/>
      <c r="Q63" s="838"/>
      <c r="R63" s="839"/>
      <c r="S63" s="839"/>
      <c r="T63" s="839"/>
      <c r="U63" s="839"/>
      <c r="V63" s="839"/>
      <c r="W63" s="839"/>
      <c r="X63" s="839"/>
      <c r="Y63" s="839"/>
      <c r="Z63" s="839"/>
      <c r="AA63" s="839"/>
      <c r="AB63" s="839"/>
      <c r="AC63" s="839"/>
      <c r="AD63" s="839"/>
      <c r="AE63" s="840"/>
      <c r="AF63" s="841">
        <v>7276</v>
      </c>
      <c r="AG63" s="842"/>
      <c r="AH63" s="842"/>
      <c r="AI63" s="842"/>
      <c r="AJ63" s="843"/>
      <c r="AK63" s="844"/>
      <c r="AL63" s="839"/>
      <c r="AM63" s="839"/>
      <c r="AN63" s="839"/>
      <c r="AO63" s="839"/>
      <c r="AP63" s="790">
        <f>SUM(AP28:AT34)</f>
        <v>24753</v>
      </c>
      <c r="AQ63" s="790"/>
      <c r="AR63" s="790"/>
      <c r="AS63" s="790"/>
      <c r="AT63" s="790"/>
      <c r="AU63" s="790">
        <f>SUM(AU28:AY34)</f>
        <v>8602</v>
      </c>
      <c r="AV63" s="790"/>
      <c r="AW63" s="790"/>
      <c r="AX63" s="790"/>
      <c r="AY63" s="790"/>
      <c r="AZ63" s="846"/>
      <c r="BA63" s="846"/>
      <c r="BB63" s="846"/>
      <c r="BC63" s="846"/>
      <c r="BD63" s="846"/>
      <c r="BE63" s="847"/>
      <c r="BF63" s="847"/>
      <c r="BG63" s="847"/>
      <c r="BH63" s="847"/>
      <c r="BI63" s="848"/>
      <c r="BJ63" s="849" t="s">
        <v>122</v>
      </c>
      <c r="BK63" s="850"/>
      <c r="BL63" s="850"/>
      <c r="BM63" s="850"/>
      <c r="BN63" s="851"/>
      <c r="BO63" s="223"/>
      <c r="BP63" s="223"/>
      <c r="BQ63" s="220">
        <v>57</v>
      </c>
      <c r="BR63" s="221"/>
      <c r="BS63" s="770"/>
      <c r="BT63" s="771"/>
      <c r="BU63" s="771"/>
      <c r="BV63" s="771"/>
      <c r="BW63" s="771"/>
      <c r="BX63" s="771"/>
      <c r="BY63" s="771"/>
      <c r="BZ63" s="771"/>
      <c r="CA63" s="771"/>
      <c r="CB63" s="771"/>
      <c r="CC63" s="771"/>
      <c r="CD63" s="771"/>
      <c r="CE63" s="771"/>
      <c r="CF63" s="771"/>
      <c r="CG63" s="772"/>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70"/>
      <c r="DW63" s="771"/>
      <c r="DX63" s="771"/>
      <c r="DY63" s="771"/>
      <c r="DZ63" s="77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0"/>
      <c r="BT64" s="771"/>
      <c r="BU64" s="771"/>
      <c r="BV64" s="771"/>
      <c r="BW64" s="771"/>
      <c r="BX64" s="771"/>
      <c r="BY64" s="771"/>
      <c r="BZ64" s="771"/>
      <c r="CA64" s="771"/>
      <c r="CB64" s="771"/>
      <c r="CC64" s="771"/>
      <c r="CD64" s="771"/>
      <c r="CE64" s="771"/>
      <c r="CF64" s="771"/>
      <c r="CG64" s="772"/>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70"/>
      <c r="DW64" s="771"/>
      <c r="DX64" s="771"/>
      <c r="DY64" s="771"/>
      <c r="DZ64" s="77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0"/>
      <c r="BT65" s="771"/>
      <c r="BU65" s="771"/>
      <c r="BV65" s="771"/>
      <c r="BW65" s="771"/>
      <c r="BX65" s="771"/>
      <c r="BY65" s="771"/>
      <c r="BZ65" s="771"/>
      <c r="CA65" s="771"/>
      <c r="CB65" s="771"/>
      <c r="CC65" s="771"/>
      <c r="CD65" s="771"/>
      <c r="CE65" s="771"/>
      <c r="CF65" s="771"/>
      <c r="CG65" s="772"/>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70"/>
      <c r="DW65" s="771"/>
      <c r="DX65" s="771"/>
      <c r="DY65" s="771"/>
      <c r="DZ65" s="776"/>
      <c r="EA65" s="212"/>
    </row>
    <row r="66" spans="1:131" ht="26.25" customHeight="1" x14ac:dyDescent="0.2">
      <c r="A66" s="724" t="s">
        <v>399</v>
      </c>
      <c r="B66" s="725"/>
      <c r="C66" s="725"/>
      <c r="D66" s="725"/>
      <c r="E66" s="725"/>
      <c r="F66" s="725"/>
      <c r="G66" s="725"/>
      <c r="H66" s="725"/>
      <c r="I66" s="725"/>
      <c r="J66" s="725"/>
      <c r="K66" s="725"/>
      <c r="L66" s="725"/>
      <c r="M66" s="725"/>
      <c r="N66" s="725"/>
      <c r="O66" s="725"/>
      <c r="P66" s="726"/>
      <c r="Q66" s="730" t="s">
        <v>380</v>
      </c>
      <c r="R66" s="731"/>
      <c r="S66" s="731"/>
      <c r="T66" s="731"/>
      <c r="U66" s="732"/>
      <c r="V66" s="730" t="s">
        <v>381</v>
      </c>
      <c r="W66" s="731"/>
      <c r="X66" s="731"/>
      <c r="Y66" s="731"/>
      <c r="Z66" s="732"/>
      <c r="AA66" s="730" t="s">
        <v>382</v>
      </c>
      <c r="AB66" s="731"/>
      <c r="AC66" s="731"/>
      <c r="AD66" s="731"/>
      <c r="AE66" s="732"/>
      <c r="AF66" s="852" t="s">
        <v>383</v>
      </c>
      <c r="AG66" s="813"/>
      <c r="AH66" s="813"/>
      <c r="AI66" s="813"/>
      <c r="AJ66" s="853"/>
      <c r="AK66" s="730" t="s">
        <v>384</v>
      </c>
      <c r="AL66" s="725"/>
      <c r="AM66" s="725"/>
      <c r="AN66" s="725"/>
      <c r="AO66" s="726"/>
      <c r="AP66" s="730" t="s">
        <v>385</v>
      </c>
      <c r="AQ66" s="731"/>
      <c r="AR66" s="731"/>
      <c r="AS66" s="731"/>
      <c r="AT66" s="732"/>
      <c r="AU66" s="730" t="s">
        <v>400</v>
      </c>
      <c r="AV66" s="731"/>
      <c r="AW66" s="731"/>
      <c r="AX66" s="731"/>
      <c r="AY66" s="732"/>
      <c r="AZ66" s="730" t="s">
        <v>363</v>
      </c>
      <c r="BA66" s="731"/>
      <c r="BB66" s="731"/>
      <c r="BC66" s="731"/>
      <c r="BD66" s="737"/>
      <c r="BE66" s="223"/>
      <c r="BF66" s="223"/>
      <c r="BG66" s="223"/>
      <c r="BH66" s="223"/>
      <c r="BI66" s="223"/>
      <c r="BJ66" s="223"/>
      <c r="BK66" s="223"/>
      <c r="BL66" s="223"/>
      <c r="BM66" s="223"/>
      <c r="BN66" s="223"/>
      <c r="BO66" s="223"/>
      <c r="BP66" s="223"/>
      <c r="BQ66" s="220">
        <v>60</v>
      </c>
      <c r="BR66" s="225"/>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12"/>
    </row>
    <row r="67" spans="1:131" ht="26.25" customHeight="1" thickBot="1" x14ac:dyDescent="0.25">
      <c r="A67" s="727"/>
      <c r="B67" s="728"/>
      <c r="C67" s="728"/>
      <c r="D67" s="728"/>
      <c r="E67" s="728"/>
      <c r="F67" s="728"/>
      <c r="G67" s="728"/>
      <c r="H67" s="728"/>
      <c r="I67" s="728"/>
      <c r="J67" s="728"/>
      <c r="K67" s="728"/>
      <c r="L67" s="728"/>
      <c r="M67" s="728"/>
      <c r="N67" s="728"/>
      <c r="O67" s="728"/>
      <c r="P67" s="729"/>
      <c r="Q67" s="733"/>
      <c r="R67" s="734"/>
      <c r="S67" s="734"/>
      <c r="T67" s="734"/>
      <c r="U67" s="735"/>
      <c r="V67" s="733"/>
      <c r="W67" s="734"/>
      <c r="X67" s="734"/>
      <c r="Y67" s="734"/>
      <c r="Z67" s="735"/>
      <c r="AA67" s="733"/>
      <c r="AB67" s="734"/>
      <c r="AC67" s="734"/>
      <c r="AD67" s="734"/>
      <c r="AE67" s="735"/>
      <c r="AF67" s="854"/>
      <c r="AG67" s="816"/>
      <c r="AH67" s="816"/>
      <c r="AI67" s="816"/>
      <c r="AJ67" s="855"/>
      <c r="AK67" s="856"/>
      <c r="AL67" s="728"/>
      <c r="AM67" s="728"/>
      <c r="AN67" s="728"/>
      <c r="AO67" s="729"/>
      <c r="AP67" s="733"/>
      <c r="AQ67" s="734"/>
      <c r="AR67" s="734"/>
      <c r="AS67" s="734"/>
      <c r="AT67" s="735"/>
      <c r="AU67" s="733"/>
      <c r="AV67" s="734"/>
      <c r="AW67" s="734"/>
      <c r="AX67" s="734"/>
      <c r="AY67" s="735"/>
      <c r="AZ67" s="733"/>
      <c r="BA67" s="734"/>
      <c r="BB67" s="734"/>
      <c r="BC67" s="734"/>
      <c r="BD67" s="739"/>
      <c r="BE67" s="223"/>
      <c r="BF67" s="223"/>
      <c r="BG67" s="223"/>
      <c r="BH67" s="223"/>
      <c r="BI67" s="223"/>
      <c r="BJ67" s="223"/>
      <c r="BK67" s="223"/>
      <c r="BL67" s="223"/>
      <c r="BM67" s="223"/>
      <c r="BN67" s="223"/>
      <c r="BO67" s="223"/>
      <c r="BP67" s="223"/>
      <c r="BQ67" s="220">
        <v>61</v>
      </c>
      <c r="BR67" s="225"/>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12"/>
    </row>
    <row r="68" spans="1:131" ht="26.25" customHeight="1" thickTop="1" x14ac:dyDescent="0.2">
      <c r="A68" s="218">
        <v>1</v>
      </c>
      <c r="B68" s="867" t="s">
        <v>553</v>
      </c>
      <c r="C68" s="868"/>
      <c r="D68" s="868"/>
      <c r="E68" s="868"/>
      <c r="F68" s="868"/>
      <c r="G68" s="868"/>
      <c r="H68" s="868"/>
      <c r="I68" s="868"/>
      <c r="J68" s="868"/>
      <c r="K68" s="868"/>
      <c r="L68" s="868"/>
      <c r="M68" s="868"/>
      <c r="N68" s="868"/>
      <c r="O68" s="868"/>
      <c r="P68" s="869"/>
      <c r="Q68" s="870">
        <v>3543</v>
      </c>
      <c r="R68" s="864"/>
      <c r="S68" s="864"/>
      <c r="T68" s="864"/>
      <c r="U68" s="864"/>
      <c r="V68" s="864">
        <v>3522</v>
      </c>
      <c r="W68" s="864"/>
      <c r="X68" s="864"/>
      <c r="Y68" s="864"/>
      <c r="Z68" s="864"/>
      <c r="AA68" s="864">
        <v>21</v>
      </c>
      <c r="AB68" s="864"/>
      <c r="AC68" s="864"/>
      <c r="AD68" s="864"/>
      <c r="AE68" s="864"/>
      <c r="AF68" s="864">
        <v>21</v>
      </c>
      <c r="AG68" s="864"/>
      <c r="AH68" s="864"/>
      <c r="AI68" s="864"/>
      <c r="AJ68" s="864"/>
      <c r="AK68" s="864" t="s">
        <v>570</v>
      </c>
      <c r="AL68" s="864"/>
      <c r="AM68" s="864"/>
      <c r="AN68" s="864"/>
      <c r="AO68" s="864"/>
      <c r="AP68" s="864">
        <v>2969</v>
      </c>
      <c r="AQ68" s="864"/>
      <c r="AR68" s="864"/>
      <c r="AS68" s="864"/>
      <c r="AT68" s="864"/>
      <c r="AU68" s="864">
        <v>1895</v>
      </c>
      <c r="AV68" s="864"/>
      <c r="AW68" s="864"/>
      <c r="AX68" s="864"/>
      <c r="AY68" s="864"/>
      <c r="AZ68" s="865"/>
      <c r="BA68" s="865"/>
      <c r="BB68" s="865"/>
      <c r="BC68" s="865"/>
      <c r="BD68" s="866"/>
      <c r="BE68" s="223"/>
      <c r="BF68" s="223"/>
      <c r="BG68" s="223"/>
      <c r="BH68" s="223"/>
      <c r="BI68" s="223"/>
      <c r="BJ68" s="223"/>
      <c r="BK68" s="223"/>
      <c r="BL68" s="223"/>
      <c r="BM68" s="223"/>
      <c r="BN68" s="223"/>
      <c r="BO68" s="223"/>
      <c r="BP68" s="223"/>
      <c r="BQ68" s="220">
        <v>62</v>
      </c>
      <c r="BR68" s="225"/>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12"/>
    </row>
    <row r="69" spans="1:131" ht="26.25" customHeight="1" x14ac:dyDescent="0.2">
      <c r="A69" s="220">
        <v>2</v>
      </c>
      <c r="B69" s="871" t="s">
        <v>554</v>
      </c>
      <c r="C69" s="872"/>
      <c r="D69" s="872"/>
      <c r="E69" s="872"/>
      <c r="F69" s="872"/>
      <c r="G69" s="872"/>
      <c r="H69" s="872"/>
      <c r="I69" s="872"/>
      <c r="J69" s="872"/>
      <c r="K69" s="872"/>
      <c r="L69" s="872"/>
      <c r="M69" s="872"/>
      <c r="N69" s="872"/>
      <c r="O69" s="872"/>
      <c r="P69" s="873"/>
      <c r="Q69" s="874">
        <v>1947</v>
      </c>
      <c r="R69" s="828"/>
      <c r="S69" s="828"/>
      <c r="T69" s="828"/>
      <c r="U69" s="828"/>
      <c r="V69" s="828">
        <v>1946</v>
      </c>
      <c r="W69" s="828"/>
      <c r="X69" s="828"/>
      <c r="Y69" s="828"/>
      <c r="Z69" s="828"/>
      <c r="AA69" s="828">
        <v>1</v>
      </c>
      <c r="AB69" s="828"/>
      <c r="AC69" s="828"/>
      <c r="AD69" s="828"/>
      <c r="AE69" s="828"/>
      <c r="AF69" s="828">
        <v>1</v>
      </c>
      <c r="AG69" s="828"/>
      <c r="AH69" s="828"/>
      <c r="AI69" s="828"/>
      <c r="AJ69" s="828"/>
      <c r="AK69" s="828" t="s">
        <v>570</v>
      </c>
      <c r="AL69" s="828"/>
      <c r="AM69" s="828"/>
      <c r="AN69" s="828"/>
      <c r="AO69" s="828"/>
      <c r="AP69" s="828">
        <v>7184</v>
      </c>
      <c r="AQ69" s="828"/>
      <c r="AR69" s="828"/>
      <c r="AS69" s="828"/>
      <c r="AT69" s="828"/>
      <c r="AU69" s="828">
        <v>2809</v>
      </c>
      <c r="AV69" s="828"/>
      <c r="AW69" s="828"/>
      <c r="AX69" s="828"/>
      <c r="AY69" s="828"/>
      <c r="AZ69" s="830"/>
      <c r="BA69" s="830"/>
      <c r="BB69" s="830"/>
      <c r="BC69" s="830"/>
      <c r="BD69" s="831"/>
      <c r="BE69" s="223"/>
      <c r="BF69" s="223"/>
      <c r="BG69" s="223"/>
      <c r="BH69" s="223"/>
      <c r="BI69" s="223"/>
      <c r="BJ69" s="223"/>
      <c r="BK69" s="223"/>
      <c r="BL69" s="223"/>
      <c r="BM69" s="223"/>
      <c r="BN69" s="223"/>
      <c r="BO69" s="223"/>
      <c r="BP69" s="223"/>
      <c r="BQ69" s="220">
        <v>63</v>
      </c>
      <c r="BR69" s="225"/>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12"/>
    </row>
    <row r="70" spans="1:131" ht="26.25" customHeight="1" x14ac:dyDescent="0.2">
      <c r="A70" s="220">
        <v>3</v>
      </c>
      <c r="B70" s="871" t="s">
        <v>555</v>
      </c>
      <c r="C70" s="872"/>
      <c r="D70" s="872"/>
      <c r="E70" s="872"/>
      <c r="F70" s="872"/>
      <c r="G70" s="872"/>
      <c r="H70" s="872"/>
      <c r="I70" s="872"/>
      <c r="J70" s="872"/>
      <c r="K70" s="872"/>
      <c r="L70" s="872"/>
      <c r="M70" s="872"/>
      <c r="N70" s="872"/>
      <c r="O70" s="872"/>
      <c r="P70" s="873"/>
      <c r="Q70" s="874">
        <v>80</v>
      </c>
      <c r="R70" s="828"/>
      <c r="S70" s="828"/>
      <c r="T70" s="828"/>
      <c r="U70" s="828"/>
      <c r="V70" s="828">
        <v>77</v>
      </c>
      <c r="W70" s="828"/>
      <c r="X70" s="828"/>
      <c r="Y70" s="828"/>
      <c r="Z70" s="828"/>
      <c r="AA70" s="828">
        <v>2</v>
      </c>
      <c r="AB70" s="828"/>
      <c r="AC70" s="828"/>
      <c r="AD70" s="828"/>
      <c r="AE70" s="828"/>
      <c r="AF70" s="828">
        <v>2</v>
      </c>
      <c r="AG70" s="828"/>
      <c r="AH70" s="828"/>
      <c r="AI70" s="828"/>
      <c r="AJ70" s="828"/>
      <c r="AK70" s="828" t="s">
        <v>570</v>
      </c>
      <c r="AL70" s="828"/>
      <c r="AM70" s="828"/>
      <c r="AN70" s="828"/>
      <c r="AO70" s="828"/>
      <c r="AP70" s="828" t="s">
        <v>570</v>
      </c>
      <c r="AQ70" s="828"/>
      <c r="AR70" s="828"/>
      <c r="AS70" s="828"/>
      <c r="AT70" s="828"/>
      <c r="AU70" s="828" t="s">
        <v>570</v>
      </c>
      <c r="AV70" s="828"/>
      <c r="AW70" s="828"/>
      <c r="AX70" s="828"/>
      <c r="AY70" s="828"/>
      <c r="AZ70" s="830"/>
      <c r="BA70" s="830"/>
      <c r="BB70" s="830"/>
      <c r="BC70" s="830"/>
      <c r="BD70" s="831"/>
      <c r="BE70" s="223"/>
      <c r="BF70" s="223"/>
      <c r="BG70" s="223"/>
      <c r="BH70" s="223"/>
      <c r="BI70" s="223"/>
      <c r="BJ70" s="223"/>
      <c r="BK70" s="223"/>
      <c r="BL70" s="223"/>
      <c r="BM70" s="223"/>
      <c r="BN70" s="223"/>
      <c r="BO70" s="223"/>
      <c r="BP70" s="223"/>
      <c r="BQ70" s="220">
        <v>64</v>
      </c>
      <c r="BR70" s="225"/>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12"/>
    </row>
    <row r="71" spans="1:131" ht="26.25" customHeight="1" x14ac:dyDescent="0.2">
      <c r="A71" s="220">
        <v>4</v>
      </c>
      <c r="B71" s="871" t="s">
        <v>556</v>
      </c>
      <c r="C71" s="872"/>
      <c r="D71" s="872"/>
      <c r="E71" s="872"/>
      <c r="F71" s="872"/>
      <c r="G71" s="872"/>
      <c r="H71" s="872"/>
      <c r="I71" s="872"/>
      <c r="J71" s="872"/>
      <c r="K71" s="872"/>
      <c r="L71" s="872"/>
      <c r="M71" s="872"/>
      <c r="N71" s="872"/>
      <c r="O71" s="872"/>
      <c r="P71" s="873"/>
      <c r="Q71" s="874">
        <v>3712</v>
      </c>
      <c r="R71" s="828"/>
      <c r="S71" s="828"/>
      <c r="T71" s="828"/>
      <c r="U71" s="828"/>
      <c r="V71" s="828">
        <v>3275</v>
      </c>
      <c r="W71" s="828"/>
      <c r="X71" s="828"/>
      <c r="Y71" s="828"/>
      <c r="Z71" s="828"/>
      <c r="AA71" s="828">
        <v>437</v>
      </c>
      <c r="AB71" s="828"/>
      <c r="AC71" s="828"/>
      <c r="AD71" s="828"/>
      <c r="AE71" s="828"/>
      <c r="AF71" s="828">
        <v>437</v>
      </c>
      <c r="AG71" s="828"/>
      <c r="AH71" s="828"/>
      <c r="AI71" s="828"/>
      <c r="AJ71" s="828"/>
      <c r="AK71" s="828">
        <v>64</v>
      </c>
      <c r="AL71" s="828"/>
      <c r="AM71" s="828"/>
      <c r="AN71" s="828"/>
      <c r="AO71" s="828"/>
      <c r="AP71" s="828" t="s">
        <v>570</v>
      </c>
      <c r="AQ71" s="828"/>
      <c r="AR71" s="828"/>
      <c r="AS71" s="828"/>
      <c r="AT71" s="828"/>
      <c r="AU71" s="828" t="s">
        <v>570</v>
      </c>
      <c r="AV71" s="828"/>
      <c r="AW71" s="828"/>
      <c r="AX71" s="828"/>
      <c r="AY71" s="828"/>
      <c r="AZ71" s="830"/>
      <c r="BA71" s="830"/>
      <c r="BB71" s="830"/>
      <c r="BC71" s="830"/>
      <c r="BD71" s="831"/>
      <c r="BE71" s="223"/>
      <c r="BF71" s="223"/>
      <c r="BG71" s="223"/>
      <c r="BH71" s="223"/>
      <c r="BI71" s="223"/>
      <c r="BJ71" s="223"/>
      <c r="BK71" s="223"/>
      <c r="BL71" s="223"/>
      <c r="BM71" s="223"/>
      <c r="BN71" s="223"/>
      <c r="BO71" s="223"/>
      <c r="BP71" s="223"/>
      <c r="BQ71" s="220">
        <v>65</v>
      </c>
      <c r="BR71" s="225"/>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12"/>
    </row>
    <row r="72" spans="1:131" ht="26.25" customHeight="1" x14ac:dyDescent="0.2">
      <c r="A72" s="220">
        <v>5</v>
      </c>
      <c r="B72" s="871" t="s">
        <v>557</v>
      </c>
      <c r="C72" s="872"/>
      <c r="D72" s="872"/>
      <c r="E72" s="872"/>
      <c r="F72" s="872"/>
      <c r="G72" s="872"/>
      <c r="H72" s="872"/>
      <c r="I72" s="872"/>
      <c r="J72" s="872"/>
      <c r="K72" s="872"/>
      <c r="L72" s="872"/>
      <c r="M72" s="872"/>
      <c r="N72" s="872"/>
      <c r="O72" s="872"/>
      <c r="P72" s="873"/>
      <c r="Q72" s="874">
        <v>171</v>
      </c>
      <c r="R72" s="828"/>
      <c r="S72" s="828"/>
      <c r="T72" s="828"/>
      <c r="U72" s="828"/>
      <c r="V72" s="828">
        <v>154</v>
      </c>
      <c r="W72" s="828"/>
      <c r="X72" s="828"/>
      <c r="Y72" s="828"/>
      <c r="Z72" s="828"/>
      <c r="AA72" s="828">
        <v>16</v>
      </c>
      <c r="AB72" s="828"/>
      <c r="AC72" s="828"/>
      <c r="AD72" s="828"/>
      <c r="AE72" s="828"/>
      <c r="AF72" s="828">
        <v>16</v>
      </c>
      <c r="AG72" s="828"/>
      <c r="AH72" s="828"/>
      <c r="AI72" s="828"/>
      <c r="AJ72" s="828"/>
      <c r="AK72" s="828" t="s">
        <v>570</v>
      </c>
      <c r="AL72" s="828"/>
      <c r="AM72" s="828"/>
      <c r="AN72" s="828"/>
      <c r="AO72" s="828"/>
      <c r="AP72" s="828" t="s">
        <v>570</v>
      </c>
      <c r="AQ72" s="828"/>
      <c r="AR72" s="828"/>
      <c r="AS72" s="828"/>
      <c r="AT72" s="828"/>
      <c r="AU72" s="828" t="s">
        <v>570</v>
      </c>
      <c r="AV72" s="828"/>
      <c r="AW72" s="828"/>
      <c r="AX72" s="828"/>
      <c r="AY72" s="828"/>
      <c r="AZ72" s="830"/>
      <c r="BA72" s="830"/>
      <c r="BB72" s="830"/>
      <c r="BC72" s="830"/>
      <c r="BD72" s="831"/>
      <c r="BE72" s="223"/>
      <c r="BF72" s="223"/>
      <c r="BG72" s="223"/>
      <c r="BH72" s="223"/>
      <c r="BI72" s="223"/>
      <c r="BJ72" s="223"/>
      <c r="BK72" s="223"/>
      <c r="BL72" s="223"/>
      <c r="BM72" s="223"/>
      <c r="BN72" s="223"/>
      <c r="BO72" s="223"/>
      <c r="BP72" s="223"/>
      <c r="BQ72" s="220">
        <v>66</v>
      </c>
      <c r="BR72" s="225"/>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12"/>
    </row>
    <row r="73" spans="1:131" ht="26.25" customHeight="1" x14ac:dyDescent="0.2">
      <c r="A73" s="220">
        <v>6</v>
      </c>
      <c r="B73" s="871" t="s">
        <v>558</v>
      </c>
      <c r="C73" s="872"/>
      <c r="D73" s="872"/>
      <c r="E73" s="872"/>
      <c r="F73" s="872"/>
      <c r="G73" s="872"/>
      <c r="H73" s="872"/>
      <c r="I73" s="872"/>
      <c r="J73" s="872"/>
      <c r="K73" s="872"/>
      <c r="L73" s="872"/>
      <c r="M73" s="872"/>
      <c r="N73" s="872"/>
      <c r="O73" s="872"/>
      <c r="P73" s="873"/>
      <c r="Q73" s="874">
        <v>196156</v>
      </c>
      <c r="R73" s="828"/>
      <c r="S73" s="828"/>
      <c r="T73" s="828"/>
      <c r="U73" s="828"/>
      <c r="V73" s="828">
        <v>192212</v>
      </c>
      <c r="W73" s="828"/>
      <c r="X73" s="828"/>
      <c r="Y73" s="828"/>
      <c r="Z73" s="828"/>
      <c r="AA73" s="828">
        <v>3944</v>
      </c>
      <c r="AB73" s="828"/>
      <c r="AC73" s="828"/>
      <c r="AD73" s="828"/>
      <c r="AE73" s="828"/>
      <c r="AF73" s="828">
        <v>3944</v>
      </c>
      <c r="AG73" s="828"/>
      <c r="AH73" s="828"/>
      <c r="AI73" s="828"/>
      <c r="AJ73" s="828"/>
      <c r="AK73" s="828">
        <v>1663</v>
      </c>
      <c r="AL73" s="828"/>
      <c r="AM73" s="828"/>
      <c r="AN73" s="828"/>
      <c r="AO73" s="828"/>
      <c r="AP73" s="828" t="s">
        <v>570</v>
      </c>
      <c r="AQ73" s="828"/>
      <c r="AR73" s="828"/>
      <c r="AS73" s="828"/>
      <c r="AT73" s="828"/>
      <c r="AU73" s="828" t="s">
        <v>570</v>
      </c>
      <c r="AV73" s="828"/>
      <c r="AW73" s="828"/>
      <c r="AX73" s="828"/>
      <c r="AY73" s="828"/>
      <c r="AZ73" s="830"/>
      <c r="BA73" s="830"/>
      <c r="BB73" s="830"/>
      <c r="BC73" s="830"/>
      <c r="BD73" s="831"/>
      <c r="BE73" s="223"/>
      <c r="BF73" s="223"/>
      <c r="BG73" s="223"/>
      <c r="BH73" s="223"/>
      <c r="BI73" s="223"/>
      <c r="BJ73" s="223"/>
      <c r="BK73" s="223"/>
      <c r="BL73" s="223"/>
      <c r="BM73" s="223"/>
      <c r="BN73" s="223"/>
      <c r="BO73" s="223"/>
      <c r="BP73" s="223"/>
      <c r="BQ73" s="220">
        <v>67</v>
      </c>
      <c r="BR73" s="225"/>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12"/>
    </row>
    <row r="74" spans="1:131" ht="26.25" customHeight="1" x14ac:dyDescent="0.2">
      <c r="A74" s="220">
        <v>7</v>
      </c>
      <c r="B74" s="871" t="s">
        <v>559</v>
      </c>
      <c r="C74" s="872"/>
      <c r="D74" s="872"/>
      <c r="E74" s="872"/>
      <c r="F74" s="872"/>
      <c r="G74" s="872"/>
      <c r="H74" s="872"/>
      <c r="I74" s="872"/>
      <c r="J74" s="872"/>
      <c r="K74" s="872"/>
      <c r="L74" s="872"/>
      <c r="M74" s="872"/>
      <c r="N74" s="872"/>
      <c r="O74" s="872"/>
      <c r="P74" s="873"/>
      <c r="Q74" s="874">
        <v>31</v>
      </c>
      <c r="R74" s="828"/>
      <c r="S74" s="828"/>
      <c r="T74" s="828"/>
      <c r="U74" s="828"/>
      <c r="V74" s="828">
        <v>31</v>
      </c>
      <c r="W74" s="828"/>
      <c r="X74" s="828"/>
      <c r="Y74" s="828"/>
      <c r="Z74" s="828"/>
      <c r="AA74" s="828">
        <v>0</v>
      </c>
      <c r="AB74" s="828"/>
      <c r="AC74" s="828"/>
      <c r="AD74" s="828"/>
      <c r="AE74" s="828"/>
      <c r="AF74" s="828">
        <v>0</v>
      </c>
      <c r="AG74" s="828"/>
      <c r="AH74" s="828"/>
      <c r="AI74" s="828"/>
      <c r="AJ74" s="828"/>
      <c r="AK74" s="828">
        <v>1</v>
      </c>
      <c r="AL74" s="828"/>
      <c r="AM74" s="828"/>
      <c r="AN74" s="828"/>
      <c r="AO74" s="828"/>
      <c r="AP74" s="828" t="s">
        <v>570</v>
      </c>
      <c r="AQ74" s="828"/>
      <c r="AR74" s="828"/>
      <c r="AS74" s="828"/>
      <c r="AT74" s="828"/>
      <c r="AU74" s="828" t="s">
        <v>570</v>
      </c>
      <c r="AV74" s="828"/>
      <c r="AW74" s="828"/>
      <c r="AX74" s="828"/>
      <c r="AY74" s="828"/>
      <c r="AZ74" s="830"/>
      <c r="BA74" s="830"/>
      <c r="BB74" s="830"/>
      <c r="BC74" s="830"/>
      <c r="BD74" s="831"/>
      <c r="BE74" s="223"/>
      <c r="BF74" s="223"/>
      <c r="BG74" s="223"/>
      <c r="BH74" s="223"/>
      <c r="BI74" s="223"/>
      <c r="BJ74" s="223"/>
      <c r="BK74" s="223"/>
      <c r="BL74" s="223"/>
      <c r="BM74" s="223"/>
      <c r="BN74" s="223"/>
      <c r="BO74" s="223"/>
      <c r="BP74" s="223"/>
      <c r="BQ74" s="220">
        <v>68</v>
      </c>
      <c r="BR74" s="225"/>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12"/>
    </row>
    <row r="75" spans="1:131" ht="26.25" customHeight="1" x14ac:dyDescent="0.2">
      <c r="A75" s="220">
        <v>8</v>
      </c>
      <c r="B75" s="871"/>
      <c r="C75" s="872"/>
      <c r="D75" s="872"/>
      <c r="E75" s="872"/>
      <c r="F75" s="872"/>
      <c r="G75" s="872"/>
      <c r="H75" s="872"/>
      <c r="I75" s="872"/>
      <c r="J75" s="872"/>
      <c r="K75" s="872"/>
      <c r="L75" s="872"/>
      <c r="M75" s="872"/>
      <c r="N75" s="872"/>
      <c r="O75" s="872"/>
      <c r="P75" s="873"/>
      <c r="Q75" s="875"/>
      <c r="R75" s="876"/>
      <c r="S75" s="876"/>
      <c r="T75" s="876"/>
      <c r="U75" s="832"/>
      <c r="V75" s="877"/>
      <c r="W75" s="876"/>
      <c r="X75" s="876"/>
      <c r="Y75" s="876"/>
      <c r="Z75" s="832"/>
      <c r="AA75" s="877"/>
      <c r="AB75" s="876"/>
      <c r="AC75" s="876"/>
      <c r="AD75" s="876"/>
      <c r="AE75" s="832"/>
      <c r="AF75" s="877"/>
      <c r="AG75" s="876"/>
      <c r="AH75" s="876"/>
      <c r="AI75" s="876"/>
      <c r="AJ75" s="832"/>
      <c r="AK75" s="877"/>
      <c r="AL75" s="876"/>
      <c r="AM75" s="876"/>
      <c r="AN75" s="876"/>
      <c r="AO75" s="832"/>
      <c r="AP75" s="877"/>
      <c r="AQ75" s="876"/>
      <c r="AR75" s="876"/>
      <c r="AS75" s="876"/>
      <c r="AT75" s="832"/>
      <c r="AU75" s="877"/>
      <c r="AV75" s="876"/>
      <c r="AW75" s="876"/>
      <c r="AX75" s="876"/>
      <c r="AY75" s="832"/>
      <c r="AZ75" s="830"/>
      <c r="BA75" s="830"/>
      <c r="BB75" s="830"/>
      <c r="BC75" s="830"/>
      <c r="BD75" s="831"/>
      <c r="BE75" s="223"/>
      <c r="BF75" s="223"/>
      <c r="BG75" s="223"/>
      <c r="BH75" s="223"/>
      <c r="BI75" s="223"/>
      <c r="BJ75" s="223"/>
      <c r="BK75" s="223"/>
      <c r="BL75" s="223"/>
      <c r="BM75" s="223"/>
      <c r="BN75" s="223"/>
      <c r="BO75" s="223"/>
      <c r="BP75" s="223"/>
      <c r="BQ75" s="220">
        <v>69</v>
      </c>
      <c r="BR75" s="225"/>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12"/>
    </row>
    <row r="76" spans="1:131" ht="26.25" customHeight="1" x14ac:dyDescent="0.2">
      <c r="A76" s="220">
        <v>9</v>
      </c>
      <c r="B76" s="871"/>
      <c r="C76" s="872"/>
      <c r="D76" s="872"/>
      <c r="E76" s="872"/>
      <c r="F76" s="872"/>
      <c r="G76" s="872"/>
      <c r="H76" s="872"/>
      <c r="I76" s="872"/>
      <c r="J76" s="872"/>
      <c r="K76" s="872"/>
      <c r="L76" s="872"/>
      <c r="M76" s="872"/>
      <c r="N76" s="872"/>
      <c r="O76" s="872"/>
      <c r="P76" s="873"/>
      <c r="Q76" s="875"/>
      <c r="R76" s="876"/>
      <c r="S76" s="876"/>
      <c r="T76" s="876"/>
      <c r="U76" s="832"/>
      <c r="V76" s="877"/>
      <c r="W76" s="876"/>
      <c r="X76" s="876"/>
      <c r="Y76" s="876"/>
      <c r="Z76" s="832"/>
      <c r="AA76" s="877"/>
      <c r="AB76" s="876"/>
      <c r="AC76" s="876"/>
      <c r="AD76" s="876"/>
      <c r="AE76" s="832"/>
      <c r="AF76" s="877"/>
      <c r="AG76" s="876"/>
      <c r="AH76" s="876"/>
      <c r="AI76" s="876"/>
      <c r="AJ76" s="832"/>
      <c r="AK76" s="877"/>
      <c r="AL76" s="876"/>
      <c r="AM76" s="876"/>
      <c r="AN76" s="876"/>
      <c r="AO76" s="832"/>
      <c r="AP76" s="877"/>
      <c r="AQ76" s="876"/>
      <c r="AR76" s="876"/>
      <c r="AS76" s="876"/>
      <c r="AT76" s="832"/>
      <c r="AU76" s="877"/>
      <c r="AV76" s="876"/>
      <c r="AW76" s="876"/>
      <c r="AX76" s="876"/>
      <c r="AY76" s="832"/>
      <c r="AZ76" s="830"/>
      <c r="BA76" s="830"/>
      <c r="BB76" s="830"/>
      <c r="BC76" s="830"/>
      <c r="BD76" s="831"/>
      <c r="BE76" s="223"/>
      <c r="BF76" s="223"/>
      <c r="BG76" s="223"/>
      <c r="BH76" s="223"/>
      <c r="BI76" s="223"/>
      <c r="BJ76" s="223"/>
      <c r="BK76" s="223"/>
      <c r="BL76" s="223"/>
      <c r="BM76" s="223"/>
      <c r="BN76" s="223"/>
      <c r="BO76" s="223"/>
      <c r="BP76" s="223"/>
      <c r="BQ76" s="220">
        <v>70</v>
      </c>
      <c r="BR76" s="225"/>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12"/>
    </row>
    <row r="77" spans="1:131" ht="26.25" customHeight="1" x14ac:dyDescent="0.2">
      <c r="A77" s="220">
        <v>10</v>
      </c>
      <c r="B77" s="871"/>
      <c r="C77" s="872"/>
      <c r="D77" s="872"/>
      <c r="E77" s="872"/>
      <c r="F77" s="872"/>
      <c r="G77" s="872"/>
      <c r="H77" s="872"/>
      <c r="I77" s="872"/>
      <c r="J77" s="872"/>
      <c r="K77" s="872"/>
      <c r="L77" s="872"/>
      <c r="M77" s="872"/>
      <c r="N77" s="872"/>
      <c r="O77" s="872"/>
      <c r="P77" s="873"/>
      <c r="Q77" s="875"/>
      <c r="R77" s="876"/>
      <c r="S77" s="876"/>
      <c r="T77" s="876"/>
      <c r="U77" s="832"/>
      <c r="V77" s="877"/>
      <c r="W77" s="876"/>
      <c r="X77" s="876"/>
      <c r="Y77" s="876"/>
      <c r="Z77" s="832"/>
      <c r="AA77" s="877"/>
      <c r="AB77" s="876"/>
      <c r="AC77" s="876"/>
      <c r="AD77" s="876"/>
      <c r="AE77" s="832"/>
      <c r="AF77" s="877"/>
      <c r="AG77" s="876"/>
      <c r="AH77" s="876"/>
      <c r="AI77" s="876"/>
      <c r="AJ77" s="832"/>
      <c r="AK77" s="877"/>
      <c r="AL77" s="876"/>
      <c r="AM77" s="876"/>
      <c r="AN77" s="876"/>
      <c r="AO77" s="832"/>
      <c r="AP77" s="877"/>
      <c r="AQ77" s="876"/>
      <c r="AR77" s="876"/>
      <c r="AS77" s="876"/>
      <c r="AT77" s="832"/>
      <c r="AU77" s="877"/>
      <c r="AV77" s="876"/>
      <c r="AW77" s="876"/>
      <c r="AX77" s="876"/>
      <c r="AY77" s="832"/>
      <c r="AZ77" s="830"/>
      <c r="BA77" s="830"/>
      <c r="BB77" s="830"/>
      <c r="BC77" s="830"/>
      <c r="BD77" s="831"/>
      <c r="BE77" s="223"/>
      <c r="BF77" s="223"/>
      <c r="BG77" s="223"/>
      <c r="BH77" s="223"/>
      <c r="BI77" s="223"/>
      <c r="BJ77" s="223"/>
      <c r="BK77" s="223"/>
      <c r="BL77" s="223"/>
      <c r="BM77" s="223"/>
      <c r="BN77" s="223"/>
      <c r="BO77" s="223"/>
      <c r="BP77" s="223"/>
      <c r="BQ77" s="220">
        <v>71</v>
      </c>
      <c r="BR77" s="225"/>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12"/>
    </row>
    <row r="78" spans="1:131" ht="26.25" customHeight="1" x14ac:dyDescent="0.2">
      <c r="A78" s="220">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223"/>
      <c r="BF78" s="223"/>
      <c r="BG78" s="223"/>
      <c r="BH78" s="223"/>
      <c r="BI78" s="223"/>
      <c r="BJ78" s="212"/>
      <c r="BK78" s="212"/>
      <c r="BL78" s="212"/>
      <c r="BM78" s="212"/>
      <c r="BN78" s="212"/>
      <c r="BO78" s="223"/>
      <c r="BP78" s="223"/>
      <c r="BQ78" s="220">
        <v>72</v>
      </c>
      <c r="BR78" s="225"/>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12"/>
    </row>
    <row r="79" spans="1:131" ht="26.25" customHeight="1" x14ac:dyDescent="0.2">
      <c r="A79" s="220">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223"/>
      <c r="BF79" s="223"/>
      <c r="BG79" s="223"/>
      <c r="BH79" s="223"/>
      <c r="BI79" s="223"/>
      <c r="BJ79" s="212"/>
      <c r="BK79" s="212"/>
      <c r="BL79" s="212"/>
      <c r="BM79" s="212"/>
      <c r="BN79" s="212"/>
      <c r="BO79" s="223"/>
      <c r="BP79" s="223"/>
      <c r="BQ79" s="220">
        <v>73</v>
      </c>
      <c r="BR79" s="225"/>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12"/>
    </row>
    <row r="80" spans="1:131" ht="26.25" customHeight="1" x14ac:dyDescent="0.2">
      <c r="A80" s="220">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223"/>
      <c r="BF80" s="223"/>
      <c r="BG80" s="223"/>
      <c r="BH80" s="223"/>
      <c r="BI80" s="223"/>
      <c r="BJ80" s="223"/>
      <c r="BK80" s="223"/>
      <c r="BL80" s="223"/>
      <c r="BM80" s="223"/>
      <c r="BN80" s="223"/>
      <c r="BO80" s="223"/>
      <c r="BP80" s="223"/>
      <c r="BQ80" s="220">
        <v>74</v>
      </c>
      <c r="BR80" s="225"/>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12"/>
    </row>
    <row r="81" spans="1:131" ht="26.25" customHeight="1" x14ac:dyDescent="0.2">
      <c r="A81" s="220">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223"/>
      <c r="BF81" s="223"/>
      <c r="BG81" s="223"/>
      <c r="BH81" s="223"/>
      <c r="BI81" s="223"/>
      <c r="BJ81" s="223"/>
      <c r="BK81" s="223"/>
      <c r="BL81" s="223"/>
      <c r="BM81" s="223"/>
      <c r="BN81" s="223"/>
      <c r="BO81" s="223"/>
      <c r="BP81" s="223"/>
      <c r="BQ81" s="220">
        <v>75</v>
      </c>
      <c r="BR81" s="225"/>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12"/>
    </row>
    <row r="82" spans="1:131" ht="26.25" customHeight="1" x14ac:dyDescent="0.2">
      <c r="A82" s="220">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223"/>
      <c r="BF82" s="223"/>
      <c r="BG82" s="223"/>
      <c r="BH82" s="223"/>
      <c r="BI82" s="223"/>
      <c r="BJ82" s="223"/>
      <c r="BK82" s="223"/>
      <c r="BL82" s="223"/>
      <c r="BM82" s="223"/>
      <c r="BN82" s="223"/>
      <c r="BO82" s="223"/>
      <c r="BP82" s="223"/>
      <c r="BQ82" s="220">
        <v>76</v>
      </c>
      <c r="BR82" s="225"/>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12"/>
    </row>
    <row r="83" spans="1:131" ht="26.25" customHeight="1" x14ac:dyDescent="0.2">
      <c r="A83" s="220">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223"/>
      <c r="BF83" s="223"/>
      <c r="BG83" s="223"/>
      <c r="BH83" s="223"/>
      <c r="BI83" s="223"/>
      <c r="BJ83" s="223"/>
      <c r="BK83" s="223"/>
      <c r="BL83" s="223"/>
      <c r="BM83" s="223"/>
      <c r="BN83" s="223"/>
      <c r="BO83" s="223"/>
      <c r="BP83" s="223"/>
      <c r="BQ83" s="220">
        <v>77</v>
      </c>
      <c r="BR83" s="225"/>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12"/>
    </row>
    <row r="84" spans="1:131" ht="26.25" customHeight="1" x14ac:dyDescent="0.2">
      <c r="A84" s="220">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223"/>
      <c r="BF84" s="223"/>
      <c r="BG84" s="223"/>
      <c r="BH84" s="223"/>
      <c r="BI84" s="223"/>
      <c r="BJ84" s="223"/>
      <c r="BK84" s="223"/>
      <c r="BL84" s="223"/>
      <c r="BM84" s="223"/>
      <c r="BN84" s="223"/>
      <c r="BO84" s="223"/>
      <c r="BP84" s="223"/>
      <c r="BQ84" s="220">
        <v>78</v>
      </c>
      <c r="BR84" s="225"/>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12"/>
    </row>
    <row r="85" spans="1:131" ht="26.25" customHeight="1" x14ac:dyDescent="0.2">
      <c r="A85" s="220">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223"/>
      <c r="BF85" s="223"/>
      <c r="BG85" s="223"/>
      <c r="BH85" s="223"/>
      <c r="BI85" s="223"/>
      <c r="BJ85" s="223"/>
      <c r="BK85" s="223"/>
      <c r="BL85" s="223"/>
      <c r="BM85" s="223"/>
      <c r="BN85" s="223"/>
      <c r="BO85" s="223"/>
      <c r="BP85" s="223"/>
      <c r="BQ85" s="220">
        <v>79</v>
      </c>
      <c r="BR85" s="225"/>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12"/>
    </row>
    <row r="86" spans="1:131" ht="26.25" customHeight="1" x14ac:dyDescent="0.2">
      <c r="A86" s="220">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223"/>
      <c r="BF86" s="223"/>
      <c r="BG86" s="223"/>
      <c r="BH86" s="223"/>
      <c r="BI86" s="223"/>
      <c r="BJ86" s="223"/>
      <c r="BK86" s="223"/>
      <c r="BL86" s="223"/>
      <c r="BM86" s="223"/>
      <c r="BN86" s="223"/>
      <c r="BO86" s="223"/>
      <c r="BP86" s="223"/>
      <c r="BQ86" s="220">
        <v>80</v>
      </c>
      <c r="BR86" s="225"/>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12"/>
    </row>
    <row r="87" spans="1:131" ht="26.25" customHeight="1" x14ac:dyDescent="0.2">
      <c r="A87" s="226">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3"/>
      <c r="BF87" s="223"/>
      <c r="BG87" s="223"/>
      <c r="BH87" s="223"/>
      <c r="BI87" s="223"/>
      <c r="BJ87" s="223"/>
      <c r="BK87" s="223"/>
      <c r="BL87" s="223"/>
      <c r="BM87" s="223"/>
      <c r="BN87" s="223"/>
      <c r="BO87" s="223"/>
      <c r="BP87" s="223"/>
      <c r="BQ87" s="220">
        <v>81</v>
      </c>
      <c r="BR87" s="225"/>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12"/>
    </row>
    <row r="88" spans="1:131" ht="26.25" customHeight="1" thickBot="1" x14ac:dyDescent="0.25">
      <c r="A88" s="222" t="s">
        <v>376</v>
      </c>
      <c r="B88" s="786" t="s">
        <v>401</v>
      </c>
      <c r="C88" s="787"/>
      <c r="D88" s="787"/>
      <c r="E88" s="787"/>
      <c r="F88" s="787"/>
      <c r="G88" s="787"/>
      <c r="H88" s="787"/>
      <c r="I88" s="787"/>
      <c r="J88" s="787"/>
      <c r="K88" s="787"/>
      <c r="L88" s="787"/>
      <c r="M88" s="787"/>
      <c r="N88" s="787"/>
      <c r="O88" s="787"/>
      <c r="P88" s="788"/>
      <c r="Q88" s="838"/>
      <c r="R88" s="839"/>
      <c r="S88" s="839"/>
      <c r="T88" s="839"/>
      <c r="U88" s="839"/>
      <c r="V88" s="839"/>
      <c r="W88" s="839"/>
      <c r="X88" s="839"/>
      <c r="Y88" s="839"/>
      <c r="Z88" s="839"/>
      <c r="AA88" s="839"/>
      <c r="AB88" s="839"/>
      <c r="AC88" s="839"/>
      <c r="AD88" s="839"/>
      <c r="AE88" s="839"/>
      <c r="AF88" s="790">
        <f>SUM(AF68:AJ74)</f>
        <v>4421</v>
      </c>
      <c r="AG88" s="790"/>
      <c r="AH88" s="790"/>
      <c r="AI88" s="790"/>
      <c r="AJ88" s="790"/>
      <c r="AK88" s="839"/>
      <c r="AL88" s="839"/>
      <c r="AM88" s="839"/>
      <c r="AN88" s="839"/>
      <c r="AO88" s="839"/>
      <c r="AP88" s="885">
        <f>SUM(AP68:AT74)</f>
        <v>10153</v>
      </c>
      <c r="AQ88" s="850"/>
      <c r="AR88" s="850"/>
      <c r="AS88" s="850"/>
      <c r="AT88" s="886"/>
      <c r="AU88" s="842">
        <f>SUM(AU68:AY74)</f>
        <v>4704</v>
      </c>
      <c r="AV88" s="842"/>
      <c r="AW88" s="842"/>
      <c r="AX88" s="842"/>
      <c r="AY88" s="842"/>
      <c r="AZ88" s="847"/>
      <c r="BA88" s="847"/>
      <c r="BB88" s="847"/>
      <c r="BC88" s="847"/>
      <c r="BD88" s="848"/>
      <c r="BE88" s="223"/>
      <c r="BF88" s="223"/>
      <c r="BG88" s="223"/>
      <c r="BH88" s="223"/>
      <c r="BI88" s="223"/>
      <c r="BJ88" s="223"/>
      <c r="BK88" s="223"/>
      <c r="BL88" s="223"/>
      <c r="BM88" s="223"/>
      <c r="BN88" s="223"/>
      <c r="BO88" s="223"/>
      <c r="BP88" s="223"/>
      <c r="BQ88" s="220">
        <v>82</v>
      </c>
      <c r="BR88" s="225"/>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86" t="s">
        <v>402</v>
      </c>
      <c r="BS102" s="787"/>
      <c r="BT102" s="787"/>
      <c r="BU102" s="787"/>
      <c r="BV102" s="787"/>
      <c r="BW102" s="787"/>
      <c r="BX102" s="787"/>
      <c r="BY102" s="787"/>
      <c r="BZ102" s="787"/>
      <c r="CA102" s="787"/>
      <c r="CB102" s="787"/>
      <c r="CC102" s="787"/>
      <c r="CD102" s="787"/>
      <c r="CE102" s="787"/>
      <c r="CF102" s="787"/>
      <c r="CG102" s="788"/>
      <c r="CH102" s="887"/>
      <c r="CI102" s="888"/>
      <c r="CJ102" s="888"/>
      <c r="CK102" s="888"/>
      <c r="CL102" s="889"/>
      <c r="CM102" s="887"/>
      <c r="CN102" s="888"/>
      <c r="CO102" s="888"/>
      <c r="CP102" s="888"/>
      <c r="CQ102" s="889"/>
      <c r="CR102" s="885">
        <f>SUM(CR7:CV14)</f>
        <v>4177</v>
      </c>
      <c r="CS102" s="850"/>
      <c r="CT102" s="850"/>
      <c r="CU102" s="850"/>
      <c r="CV102" s="886"/>
      <c r="CW102" s="885">
        <f>SUM(CW7:DA14)</f>
        <v>519</v>
      </c>
      <c r="CX102" s="850"/>
      <c r="CY102" s="850"/>
      <c r="CZ102" s="850"/>
      <c r="DA102" s="886"/>
      <c r="DB102" s="890"/>
      <c r="DC102" s="850"/>
      <c r="DD102" s="850"/>
      <c r="DE102" s="850"/>
      <c r="DF102" s="891"/>
      <c r="DG102" s="890"/>
      <c r="DH102" s="850"/>
      <c r="DI102" s="850"/>
      <c r="DJ102" s="850"/>
      <c r="DK102" s="891"/>
      <c r="DL102" s="890"/>
      <c r="DM102" s="850"/>
      <c r="DN102" s="850"/>
      <c r="DO102" s="850"/>
      <c r="DP102" s="891"/>
      <c r="DQ102" s="890"/>
      <c r="DR102" s="850"/>
      <c r="DS102" s="850"/>
      <c r="DT102" s="850"/>
      <c r="DU102" s="891"/>
      <c r="DV102" s="786"/>
      <c r="DW102" s="787"/>
      <c r="DX102" s="787"/>
      <c r="DY102" s="787"/>
      <c r="DZ102" s="91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2"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2"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4488760</v>
      </c>
      <c r="AB110" s="900"/>
      <c r="AC110" s="900"/>
      <c r="AD110" s="900"/>
      <c r="AE110" s="901"/>
      <c r="AF110" s="902">
        <v>4371925</v>
      </c>
      <c r="AG110" s="900"/>
      <c r="AH110" s="900"/>
      <c r="AI110" s="900"/>
      <c r="AJ110" s="901"/>
      <c r="AK110" s="902">
        <v>4285712</v>
      </c>
      <c r="AL110" s="900"/>
      <c r="AM110" s="900"/>
      <c r="AN110" s="900"/>
      <c r="AO110" s="901"/>
      <c r="AP110" s="903">
        <v>19.3</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46546405</v>
      </c>
      <c r="BR110" s="931"/>
      <c r="BS110" s="931"/>
      <c r="BT110" s="931"/>
      <c r="BU110" s="931"/>
      <c r="BV110" s="931">
        <v>44795190</v>
      </c>
      <c r="BW110" s="931"/>
      <c r="BX110" s="931"/>
      <c r="BY110" s="931"/>
      <c r="BZ110" s="931"/>
      <c r="CA110" s="931">
        <v>45722359</v>
      </c>
      <c r="CB110" s="931"/>
      <c r="CC110" s="931"/>
      <c r="CD110" s="931"/>
      <c r="CE110" s="931"/>
      <c r="CF110" s="944">
        <v>206.3</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2"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2"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10742684</v>
      </c>
      <c r="BR112" s="926"/>
      <c r="BS112" s="926"/>
      <c r="BT112" s="926"/>
      <c r="BU112" s="926"/>
      <c r="BV112" s="926">
        <v>9376174</v>
      </c>
      <c r="BW112" s="926"/>
      <c r="BX112" s="926"/>
      <c r="BY112" s="926"/>
      <c r="BZ112" s="926"/>
      <c r="CA112" s="926">
        <v>8601890</v>
      </c>
      <c r="CB112" s="926"/>
      <c r="CC112" s="926"/>
      <c r="CD112" s="926"/>
      <c r="CE112" s="926"/>
      <c r="CF112" s="920">
        <v>38.799999999999997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2"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1003761</v>
      </c>
      <c r="AB113" s="938"/>
      <c r="AC113" s="938"/>
      <c r="AD113" s="938"/>
      <c r="AE113" s="939"/>
      <c r="AF113" s="940">
        <v>1003626</v>
      </c>
      <c r="AG113" s="938"/>
      <c r="AH113" s="938"/>
      <c r="AI113" s="938"/>
      <c r="AJ113" s="939"/>
      <c r="AK113" s="940">
        <v>957023</v>
      </c>
      <c r="AL113" s="938"/>
      <c r="AM113" s="938"/>
      <c r="AN113" s="938"/>
      <c r="AO113" s="939"/>
      <c r="AP113" s="941">
        <v>4.3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4238590</v>
      </c>
      <c r="BR113" s="926"/>
      <c r="BS113" s="926"/>
      <c r="BT113" s="926"/>
      <c r="BU113" s="926"/>
      <c r="BV113" s="926">
        <v>4637120</v>
      </c>
      <c r="BW113" s="926"/>
      <c r="BX113" s="926"/>
      <c r="BY113" s="926"/>
      <c r="BZ113" s="926"/>
      <c r="CA113" s="926">
        <v>4703640</v>
      </c>
      <c r="CB113" s="926"/>
      <c r="CC113" s="926"/>
      <c r="CD113" s="926"/>
      <c r="CE113" s="926"/>
      <c r="CF113" s="920">
        <v>21.2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2"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290944</v>
      </c>
      <c r="AB114" s="959"/>
      <c r="AC114" s="959"/>
      <c r="AD114" s="959"/>
      <c r="AE114" s="960"/>
      <c r="AF114" s="961">
        <v>281450</v>
      </c>
      <c r="AG114" s="959"/>
      <c r="AH114" s="959"/>
      <c r="AI114" s="959"/>
      <c r="AJ114" s="960"/>
      <c r="AK114" s="961">
        <v>240031</v>
      </c>
      <c r="AL114" s="959"/>
      <c r="AM114" s="959"/>
      <c r="AN114" s="959"/>
      <c r="AO114" s="960"/>
      <c r="AP114" s="962">
        <v>1.1000000000000001</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6062410</v>
      </c>
      <c r="BR114" s="926"/>
      <c r="BS114" s="926"/>
      <c r="BT114" s="926"/>
      <c r="BU114" s="926"/>
      <c r="BV114" s="926">
        <v>6181835</v>
      </c>
      <c r="BW114" s="926"/>
      <c r="BX114" s="926"/>
      <c r="BY114" s="926"/>
      <c r="BZ114" s="926"/>
      <c r="CA114" s="926">
        <v>6307171</v>
      </c>
      <c r="CB114" s="926"/>
      <c r="CC114" s="926"/>
      <c r="CD114" s="926"/>
      <c r="CE114" s="926"/>
      <c r="CF114" s="920">
        <v>28.5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2"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7320</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2"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85</v>
      </c>
      <c r="AB116" s="959"/>
      <c r="AC116" s="959"/>
      <c r="AD116" s="959"/>
      <c r="AE116" s="960"/>
      <c r="AF116" s="961">
        <v>180</v>
      </c>
      <c r="AG116" s="959"/>
      <c r="AH116" s="959"/>
      <c r="AI116" s="959"/>
      <c r="AJ116" s="960"/>
      <c r="AK116" s="961">
        <v>1056</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2"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5790870</v>
      </c>
      <c r="AB117" s="979"/>
      <c r="AC117" s="979"/>
      <c r="AD117" s="979"/>
      <c r="AE117" s="980"/>
      <c r="AF117" s="981">
        <v>5657181</v>
      </c>
      <c r="AG117" s="979"/>
      <c r="AH117" s="979"/>
      <c r="AI117" s="979"/>
      <c r="AJ117" s="980"/>
      <c r="AK117" s="981">
        <v>5483822</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2"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2"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3" t="s">
        <v>177</v>
      </c>
      <c r="BA119" s="233"/>
      <c r="BB119" s="233"/>
      <c r="BC119" s="233"/>
      <c r="BD119" s="233"/>
      <c r="BE119" s="233"/>
      <c r="BF119" s="233"/>
      <c r="BG119" s="233"/>
      <c r="BH119" s="233"/>
      <c r="BI119" s="233"/>
      <c r="BJ119" s="233"/>
      <c r="BK119" s="233"/>
      <c r="BL119" s="233"/>
      <c r="BM119" s="233"/>
      <c r="BN119" s="233"/>
      <c r="BO119" s="977" t="s">
        <v>442</v>
      </c>
      <c r="BP119" s="1005"/>
      <c r="BQ119" s="999">
        <v>67590089</v>
      </c>
      <c r="BR119" s="1000"/>
      <c r="BS119" s="1000"/>
      <c r="BT119" s="1000"/>
      <c r="BU119" s="1000"/>
      <c r="BV119" s="1000">
        <v>64990319</v>
      </c>
      <c r="BW119" s="1000"/>
      <c r="BX119" s="1000"/>
      <c r="BY119" s="1000"/>
      <c r="BZ119" s="1000"/>
      <c r="CA119" s="1000">
        <v>65335060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2"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10295083</v>
      </c>
      <c r="BR120" s="931"/>
      <c r="BS120" s="931"/>
      <c r="BT120" s="931"/>
      <c r="BU120" s="931"/>
      <c r="BV120" s="931">
        <v>9286068</v>
      </c>
      <c r="BW120" s="931"/>
      <c r="BX120" s="931"/>
      <c r="BY120" s="931"/>
      <c r="BZ120" s="931"/>
      <c r="CA120" s="931">
        <v>8585856</v>
      </c>
      <c r="CB120" s="931"/>
      <c r="CC120" s="931"/>
      <c r="CD120" s="931"/>
      <c r="CE120" s="931"/>
      <c r="CF120" s="944">
        <v>38.700000000000003</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9350633</v>
      </c>
      <c r="DH120" s="931"/>
      <c r="DI120" s="931"/>
      <c r="DJ120" s="931"/>
      <c r="DK120" s="931"/>
      <c r="DL120" s="931">
        <v>8194796</v>
      </c>
      <c r="DM120" s="931"/>
      <c r="DN120" s="931"/>
      <c r="DO120" s="931"/>
      <c r="DP120" s="931"/>
      <c r="DQ120" s="931">
        <v>7546558</v>
      </c>
      <c r="DR120" s="931"/>
      <c r="DS120" s="931"/>
      <c r="DT120" s="931"/>
      <c r="DU120" s="931"/>
      <c r="DV120" s="932">
        <v>34.1</v>
      </c>
      <c r="DW120" s="932"/>
      <c r="DX120" s="932"/>
      <c r="DY120" s="932"/>
      <c r="DZ120" s="933"/>
    </row>
    <row r="121" spans="1:130" s="212"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99625</v>
      </c>
      <c r="BR121" s="926"/>
      <c r="BS121" s="926"/>
      <c r="BT121" s="926"/>
      <c r="BU121" s="926"/>
      <c r="BV121" s="926">
        <v>88856</v>
      </c>
      <c r="BW121" s="926"/>
      <c r="BX121" s="926"/>
      <c r="BY121" s="926"/>
      <c r="BZ121" s="926"/>
      <c r="CA121" s="926">
        <v>56081</v>
      </c>
      <c r="CB121" s="926"/>
      <c r="CC121" s="926"/>
      <c r="CD121" s="926"/>
      <c r="CE121" s="926"/>
      <c r="CF121" s="920">
        <v>0.3</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837809</v>
      </c>
      <c r="DH121" s="926"/>
      <c r="DI121" s="926"/>
      <c r="DJ121" s="926"/>
      <c r="DK121" s="926"/>
      <c r="DL121" s="926">
        <v>781720</v>
      </c>
      <c r="DM121" s="926"/>
      <c r="DN121" s="926"/>
      <c r="DO121" s="926"/>
      <c r="DP121" s="926"/>
      <c r="DQ121" s="926">
        <v>710929</v>
      </c>
      <c r="DR121" s="926"/>
      <c r="DS121" s="926"/>
      <c r="DT121" s="926"/>
      <c r="DU121" s="926"/>
      <c r="DV121" s="927">
        <v>3.2</v>
      </c>
      <c r="DW121" s="927"/>
      <c r="DX121" s="927"/>
      <c r="DY121" s="927"/>
      <c r="DZ121" s="928"/>
    </row>
    <row r="122" spans="1:130" s="212"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51030561</v>
      </c>
      <c r="BR122" s="1000"/>
      <c r="BS122" s="1000"/>
      <c r="BT122" s="1000"/>
      <c r="BU122" s="1000"/>
      <c r="BV122" s="1000">
        <v>49503932</v>
      </c>
      <c r="BW122" s="1000"/>
      <c r="BX122" s="1000"/>
      <c r="BY122" s="1000"/>
      <c r="BZ122" s="1000"/>
      <c r="CA122" s="1000">
        <v>48796753</v>
      </c>
      <c r="CB122" s="1000"/>
      <c r="CC122" s="1000"/>
      <c r="CD122" s="1000"/>
      <c r="CE122" s="1000"/>
      <c r="CF122" s="1017">
        <v>220.2</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401778</v>
      </c>
      <c r="DH122" s="926"/>
      <c r="DI122" s="926"/>
      <c r="DJ122" s="926"/>
      <c r="DK122" s="926"/>
      <c r="DL122" s="926">
        <v>347803</v>
      </c>
      <c r="DM122" s="926"/>
      <c r="DN122" s="926"/>
      <c r="DO122" s="926"/>
      <c r="DP122" s="926"/>
      <c r="DQ122" s="926">
        <v>275370</v>
      </c>
      <c r="DR122" s="926"/>
      <c r="DS122" s="926"/>
      <c r="DT122" s="926"/>
      <c r="DU122" s="926"/>
      <c r="DV122" s="927">
        <v>1.2</v>
      </c>
      <c r="DW122" s="927"/>
      <c r="DX122" s="927"/>
      <c r="DY122" s="927"/>
      <c r="DZ122" s="928"/>
    </row>
    <row r="123" spans="1:130" s="212"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7280</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3" t="s">
        <v>177</v>
      </c>
      <c r="BA123" s="233"/>
      <c r="BB123" s="233"/>
      <c r="BC123" s="233"/>
      <c r="BD123" s="233"/>
      <c r="BE123" s="233"/>
      <c r="BF123" s="233"/>
      <c r="BG123" s="233"/>
      <c r="BH123" s="233"/>
      <c r="BI123" s="233"/>
      <c r="BJ123" s="233"/>
      <c r="BK123" s="233"/>
      <c r="BL123" s="233"/>
      <c r="BM123" s="233"/>
      <c r="BN123" s="233"/>
      <c r="BO123" s="977" t="s">
        <v>450</v>
      </c>
      <c r="BP123" s="1005"/>
      <c r="BQ123" s="1063">
        <v>61425269</v>
      </c>
      <c r="BR123" s="1064"/>
      <c r="BS123" s="1064"/>
      <c r="BT123" s="1064"/>
      <c r="BU123" s="1064"/>
      <c r="BV123" s="1064">
        <v>58878856</v>
      </c>
      <c r="BW123" s="1064"/>
      <c r="BX123" s="1064"/>
      <c r="BY123" s="1064"/>
      <c r="BZ123" s="1064"/>
      <c r="CA123" s="1064">
        <v>57438690</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v>40034</v>
      </c>
      <c r="DH123" s="959"/>
      <c r="DI123" s="959"/>
      <c r="DJ123" s="959"/>
      <c r="DK123" s="960"/>
      <c r="DL123" s="961">
        <v>51855</v>
      </c>
      <c r="DM123" s="959"/>
      <c r="DN123" s="959"/>
      <c r="DO123" s="959"/>
      <c r="DP123" s="960"/>
      <c r="DQ123" s="961">
        <v>69033</v>
      </c>
      <c r="DR123" s="959"/>
      <c r="DS123" s="959"/>
      <c r="DT123" s="959"/>
      <c r="DU123" s="960"/>
      <c r="DV123" s="962">
        <v>0.3</v>
      </c>
      <c r="DW123" s="963"/>
      <c r="DX123" s="963"/>
      <c r="DY123" s="963"/>
      <c r="DZ123" s="964"/>
    </row>
    <row r="124" spans="1:130" s="212"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28.9</v>
      </c>
      <c r="BR124" s="1027"/>
      <c r="BS124" s="1027"/>
      <c r="BT124" s="1027"/>
      <c r="BU124" s="1027"/>
      <c r="BV124" s="1027">
        <v>28.2</v>
      </c>
      <c r="BW124" s="1027"/>
      <c r="BX124" s="1027"/>
      <c r="BY124" s="1027"/>
      <c r="BZ124" s="1027"/>
      <c r="CA124" s="1027">
        <v>35.6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112430</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2"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2"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2"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40</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14"/>
      <c r="AV127" s="214"/>
      <c r="AW127" s="214"/>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14"/>
      <c r="CB127" s="214"/>
      <c r="CC127" s="214"/>
      <c r="CD127" s="237"/>
      <c r="CE127" s="237"/>
      <c r="CF127" s="237"/>
      <c r="CG127" s="214"/>
      <c r="CH127" s="214"/>
      <c r="CI127" s="214"/>
      <c r="CJ127" s="236"/>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2"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14722</v>
      </c>
      <c r="AB128" s="1046"/>
      <c r="AC128" s="1046"/>
      <c r="AD128" s="1046"/>
      <c r="AE128" s="1047"/>
      <c r="AF128" s="1048">
        <v>17106</v>
      </c>
      <c r="AG128" s="1046"/>
      <c r="AH128" s="1046"/>
      <c r="AI128" s="1046"/>
      <c r="AJ128" s="1047"/>
      <c r="AK128" s="1048">
        <v>13239</v>
      </c>
      <c r="AL128" s="1046"/>
      <c r="AM128" s="1046"/>
      <c r="AN128" s="1046"/>
      <c r="AO128" s="1047"/>
      <c r="AP128" s="1049"/>
      <c r="AQ128" s="1050"/>
      <c r="AR128" s="1050"/>
      <c r="AS128" s="1050"/>
      <c r="AT128" s="1051"/>
      <c r="AU128" s="214"/>
      <c r="AV128" s="214"/>
      <c r="AW128" s="214"/>
      <c r="AX128" s="896" t="s">
        <v>464</v>
      </c>
      <c r="AY128" s="897"/>
      <c r="AZ128" s="897"/>
      <c r="BA128" s="897"/>
      <c r="BB128" s="897"/>
      <c r="BC128" s="897"/>
      <c r="BD128" s="897"/>
      <c r="BE128" s="898"/>
      <c r="BF128" s="1052" t="s">
        <v>122</v>
      </c>
      <c r="BG128" s="1053"/>
      <c r="BH128" s="1053"/>
      <c r="BI128" s="1053"/>
      <c r="BJ128" s="1053"/>
      <c r="BK128" s="1053"/>
      <c r="BL128" s="1054"/>
      <c r="BM128" s="1052">
        <v>12</v>
      </c>
      <c r="BN128" s="1053"/>
      <c r="BO128" s="1053"/>
      <c r="BP128" s="1053"/>
      <c r="BQ128" s="1053"/>
      <c r="BR128" s="1053"/>
      <c r="BS128" s="1054"/>
      <c r="BT128" s="1052">
        <v>20</v>
      </c>
      <c r="BU128" s="1053"/>
      <c r="BV128" s="1053"/>
      <c r="BW128" s="1053"/>
      <c r="BX128" s="1053"/>
      <c r="BY128" s="1053"/>
      <c r="BZ128" s="1076"/>
      <c r="CA128" s="237"/>
      <c r="CB128" s="237"/>
      <c r="CC128" s="237"/>
      <c r="CD128" s="237"/>
      <c r="CE128" s="237"/>
      <c r="CF128" s="237"/>
      <c r="CG128" s="214"/>
      <c r="CH128" s="214"/>
      <c r="CI128" s="214"/>
      <c r="CJ128" s="236"/>
      <c r="CK128" s="1024"/>
      <c r="CL128" s="1025"/>
      <c r="CM128" s="1025"/>
      <c r="CN128" s="1025"/>
      <c r="CO128" s="1026"/>
      <c r="CP128" s="1035" t="s">
        <v>465</v>
      </c>
      <c r="CQ128" s="723"/>
      <c r="CR128" s="723"/>
      <c r="CS128" s="723"/>
      <c r="CT128" s="723"/>
      <c r="CU128" s="723"/>
      <c r="CV128" s="723"/>
      <c r="CW128" s="723"/>
      <c r="CX128" s="723"/>
      <c r="CY128" s="723"/>
      <c r="CZ128" s="723"/>
      <c r="DA128" s="723"/>
      <c r="DB128" s="723"/>
      <c r="DC128" s="723"/>
      <c r="DD128" s="723"/>
      <c r="DE128" s="723"/>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2"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25831881</v>
      </c>
      <c r="AB129" s="959"/>
      <c r="AC129" s="959"/>
      <c r="AD129" s="959"/>
      <c r="AE129" s="960"/>
      <c r="AF129" s="961">
        <v>25938991</v>
      </c>
      <c r="AG129" s="959"/>
      <c r="AH129" s="959"/>
      <c r="AI129" s="959"/>
      <c r="AJ129" s="960"/>
      <c r="AK129" s="961">
        <v>26375910</v>
      </c>
      <c r="AL129" s="959"/>
      <c r="AM129" s="959"/>
      <c r="AN129" s="959"/>
      <c r="AO129" s="960"/>
      <c r="AP129" s="1073"/>
      <c r="AQ129" s="1074"/>
      <c r="AR129" s="1074"/>
      <c r="AS129" s="1074"/>
      <c r="AT129" s="1075"/>
      <c r="AU129" s="215"/>
      <c r="AV129" s="215"/>
      <c r="AW129" s="215"/>
      <c r="AX129" s="1065" t="s">
        <v>467</v>
      </c>
      <c r="AY129" s="923"/>
      <c r="AZ129" s="923"/>
      <c r="BA129" s="923"/>
      <c r="BB129" s="923"/>
      <c r="BC129" s="923"/>
      <c r="BD129" s="923"/>
      <c r="BE129" s="924"/>
      <c r="BF129" s="1066" t="s">
        <v>122</v>
      </c>
      <c r="BG129" s="1067"/>
      <c r="BH129" s="1067"/>
      <c r="BI129" s="1067"/>
      <c r="BJ129" s="1067"/>
      <c r="BK129" s="1067"/>
      <c r="BL129" s="1068"/>
      <c r="BM129" s="1066">
        <v>17</v>
      </c>
      <c r="BN129" s="1067"/>
      <c r="BO129" s="1067"/>
      <c r="BP129" s="1067"/>
      <c r="BQ129" s="1067"/>
      <c r="BR129" s="1067"/>
      <c r="BS129" s="1068"/>
      <c r="BT129" s="1066">
        <v>30</v>
      </c>
      <c r="BU129" s="1067"/>
      <c r="BV129" s="1067"/>
      <c r="BW129" s="1067"/>
      <c r="BX129" s="1067"/>
      <c r="BY129" s="1067"/>
      <c r="BZ129" s="106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4536214</v>
      </c>
      <c r="AB130" s="959"/>
      <c r="AC130" s="959"/>
      <c r="AD130" s="959"/>
      <c r="AE130" s="960"/>
      <c r="AF130" s="961">
        <v>4323528</v>
      </c>
      <c r="AG130" s="959"/>
      <c r="AH130" s="959"/>
      <c r="AI130" s="959"/>
      <c r="AJ130" s="960"/>
      <c r="AK130" s="961">
        <v>4214055</v>
      </c>
      <c r="AL130" s="959"/>
      <c r="AM130" s="959"/>
      <c r="AN130" s="959"/>
      <c r="AO130" s="960"/>
      <c r="AP130" s="1073"/>
      <c r="AQ130" s="1074"/>
      <c r="AR130" s="1074"/>
      <c r="AS130" s="1074"/>
      <c r="AT130" s="1075"/>
      <c r="AU130" s="215"/>
      <c r="AV130" s="215"/>
      <c r="AW130" s="215"/>
      <c r="AX130" s="1065" t="s">
        <v>470</v>
      </c>
      <c r="AY130" s="923"/>
      <c r="AZ130" s="923"/>
      <c r="BA130" s="923"/>
      <c r="BB130" s="923"/>
      <c r="BC130" s="923"/>
      <c r="BD130" s="923"/>
      <c r="BE130" s="924"/>
      <c r="BF130" s="1101">
        <v>5.8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21295667</v>
      </c>
      <c r="AB131" s="986"/>
      <c r="AC131" s="986"/>
      <c r="AD131" s="986"/>
      <c r="AE131" s="987"/>
      <c r="AF131" s="985">
        <v>21615463</v>
      </c>
      <c r="AG131" s="986"/>
      <c r="AH131" s="986"/>
      <c r="AI131" s="986"/>
      <c r="AJ131" s="987"/>
      <c r="AK131" s="985">
        <v>22161855</v>
      </c>
      <c r="AL131" s="986"/>
      <c r="AM131" s="986"/>
      <c r="AN131" s="986"/>
      <c r="AO131" s="987"/>
      <c r="AP131" s="1110"/>
      <c r="AQ131" s="1111"/>
      <c r="AR131" s="1111"/>
      <c r="AS131" s="1111"/>
      <c r="AT131" s="1112"/>
      <c r="AU131" s="215"/>
      <c r="AV131" s="215"/>
      <c r="AW131" s="215"/>
      <c r="AX131" s="1083" t="s">
        <v>472</v>
      </c>
      <c r="AY131" s="723"/>
      <c r="AZ131" s="723"/>
      <c r="BA131" s="723"/>
      <c r="BB131" s="723"/>
      <c r="BC131" s="723"/>
      <c r="BD131" s="723"/>
      <c r="BE131" s="1036"/>
      <c r="BF131" s="1084">
        <v>35.6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5.8224708339999998</v>
      </c>
      <c r="AB132" s="1097"/>
      <c r="AC132" s="1097"/>
      <c r="AD132" s="1097"/>
      <c r="AE132" s="1098"/>
      <c r="AF132" s="1099">
        <v>6.0907647459999996</v>
      </c>
      <c r="AG132" s="1097"/>
      <c r="AH132" s="1097"/>
      <c r="AI132" s="1097"/>
      <c r="AJ132" s="1098"/>
      <c r="AK132" s="1099">
        <v>5.6697780939999998</v>
      </c>
      <c r="AL132" s="1097"/>
      <c r="AM132" s="1097"/>
      <c r="AN132" s="1097"/>
      <c r="AO132" s="1098"/>
      <c r="AP132" s="1001"/>
      <c r="AQ132" s="1002"/>
      <c r="AR132" s="1002"/>
      <c r="AS132" s="1002"/>
      <c r="AT132" s="110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6.3</v>
      </c>
      <c r="AB133" s="1080"/>
      <c r="AC133" s="1080"/>
      <c r="AD133" s="1080"/>
      <c r="AE133" s="1081"/>
      <c r="AF133" s="1079">
        <v>6.1</v>
      </c>
      <c r="AG133" s="1080"/>
      <c r="AH133" s="1080"/>
      <c r="AI133" s="1080"/>
      <c r="AJ133" s="1081"/>
      <c r="AK133" s="1079">
        <v>5.8</v>
      </c>
      <c r="AL133" s="1080"/>
      <c r="AM133" s="1080"/>
      <c r="AN133" s="1080"/>
      <c r="AO133" s="1081"/>
      <c r="AP133" s="1028"/>
      <c r="AQ133" s="1029"/>
      <c r="AR133" s="1029"/>
      <c r="AS133" s="1029"/>
      <c r="AT133" s="108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g1vIovp3tb3XAPuYpYvFI4U0/NRTSM2zJwsqnhVbu8KCxcwFmSyTFiwRBvuw6l7Bz/Y1JKvdGL+rov7xTwj1g==" saltValue="qAftCj0FyRqI9wEWyZfd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GScuQABBG8GDw9TqKgSj8wcu8BGC5umCJgxUVRcQ4nz6TLtoMYBDUTQGggN13SksMSxpjIn8wkpFsP0by6clA==" saltValue="DcAbxUxfNzXTWIIakBVqm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NhJwFhQr6Fnglm6khMcrNkmjf/Wb+U3dAyX50ckVIp4OqXjcwToxuLFjsYUSPidv21P/D+kyBxrA49l8w+fAw==" saltValue="WvjwYjuiKjkhZuQBj746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43" customWidth="1"/>
    <col min="37" max="44" width="17" style="243" customWidth="1"/>
    <col min="45" max="45" width="6.08984375" style="250" customWidth="1"/>
    <col min="46" max="46" width="3" style="248" customWidth="1"/>
    <col min="47" max="47" width="19.08984375" style="243" hidden="1" customWidth="1"/>
    <col min="48" max="52" width="12.6328125" style="243" hidden="1" customWidth="1"/>
    <col min="53" max="16384" width="8.6328125" style="243" hidden="1"/>
  </cols>
  <sheetData>
    <row r="1" spans="1:46" ht="13" x14ac:dyDescent="0.2">
      <c r="AS1" s="244"/>
      <c r="AT1" s="244"/>
    </row>
    <row r="2" spans="1:46" ht="13" x14ac:dyDescent="0.2">
      <c r="AS2" s="244"/>
      <c r="AT2" s="244"/>
    </row>
    <row r="3" spans="1:46" ht="13" x14ac:dyDescent="0.2">
      <c r="AS3" s="244"/>
      <c r="AT3" s="244"/>
    </row>
    <row r="4" spans="1:46" ht="13" x14ac:dyDescent="0.2">
      <c r="AS4" s="244"/>
      <c r="AT4" s="244"/>
    </row>
    <row r="5" spans="1:46" ht="16.5" x14ac:dyDescent="0.2">
      <c r="A5" s="245" t="s">
        <v>477</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ht="13" x14ac:dyDescent="0.2">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478</v>
      </c>
      <c r="AL6" s="249"/>
      <c r="AM6" s="249"/>
      <c r="AN6" s="249"/>
      <c r="AO6" s="244"/>
      <c r="AP6" s="244"/>
      <c r="AQ6" s="244"/>
      <c r="AR6" s="244"/>
    </row>
    <row r="7" spans="1:46" ht="13.5" customHeight="1" x14ac:dyDescent="0.2">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14" t="s">
        <v>479</v>
      </c>
      <c r="AP7" s="254"/>
      <c r="AQ7" s="255" t="s">
        <v>480</v>
      </c>
      <c r="AR7" s="256"/>
    </row>
    <row r="8" spans="1:46" ht="13" x14ac:dyDescent="0.2">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15"/>
      <c r="AP8" s="260" t="s">
        <v>481</v>
      </c>
      <c r="AQ8" s="261" t="s">
        <v>482</v>
      </c>
      <c r="AR8" s="262" t="s">
        <v>483</v>
      </c>
    </row>
    <row r="9" spans="1:46" ht="13" x14ac:dyDescent="0.2">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16" t="s">
        <v>484</v>
      </c>
      <c r="AL9" s="1117"/>
      <c r="AM9" s="1117"/>
      <c r="AN9" s="1118"/>
      <c r="AO9" s="263">
        <v>7892456</v>
      </c>
      <c r="AP9" s="263">
        <v>89964</v>
      </c>
      <c r="AQ9" s="264">
        <v>80646</v>
      </c>
      <c r="AR9" s="265">
        <v>11.6</v>
      </c>
    </row>
    <row r="10" spans="1:46" ht="13.5" customHeight="1" x14ac:dyDescent="0.2">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16" t="s">
        <v>485</v>
      </c>
      <c r="AL10" s="1117"/>
      <c r="AM10" s="1117"/>
      <c r="AN10" s="1118"/>
      <c r="AO10" s="266">
        <v>1192549</v>
      </c>
      <c r="AP10" s="266">
        <v>13594</v>
      </c>
      <c r="AQ10" s="267">
        <v>6637</v>
      </c>
      <c r="AR10" s="268">
        <v>104.8</v>
      </c>
    </row>
    <row r="11" spans="1:46" ht="13.5" customHeight="1" x14ac:dyDescent="0.2">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16" t="s">
        <v>486</v>
      </c>
      <c r="AL11" s="1117"/>
      <c r="AM11" s="1117"/>
      <c r="AN11" s="1118"/>
      <c r="AO11" s="266" t="s">
        <v>487</v>
      </c>
      <c r="AP11" s="266" t="s">
        <v>487</v>
      </c>
      <c r="AQ11" s="267">
        <v>1119</v>
      </c>
      <c r="AR11" s="268" t="s">
        <v>487</v>
      </c>
    </row>
    <row r="12" spans="1:46" ht="13.5" customHeight="1" x14ac:dyDescent="0.2">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16" t="s">
        <v>488</v>
      </c>
      <c r="AL12" s="1117"/>
      <c r="AM12" s="1117"/>
      <c r="AN12" s="1118"/>
      <c r="AO12" s="266" t="s">
        <v>487</v>
      </c>
      <c r="AP12" s="266" t="s">
        <v>487</v>
      </c>
      <c r="AQ12" s="267">
        <v>8</v>
      </c>
      <c r="AR12" s="268" t="s">
        <v>487</v>
      </c>
    </row>
    <row r="13" spans="1:46" ht="13.5" customHeight="1" x14ac:dyDescent="0.2">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16" t="s">
        <v>489</v>
      </c>
      <c r="AL13" s="1117"/>
      <c r="AM13" s="1117"/>
      <c r="AN13" s="1118"/>
      <c r="AO13" s="266">
        <v>170622</v>
      </c>
      <c r="AP13" s="266">
        <v>1945</v>
      </c>
      <c r="AQ13" s="267">
        <v>2502</v>
      </c>
      <c r="AR13" s="268">
        <v>-22.3</v>
      </c>
    </row>
    <row r="14" spans="1:46" ht="13.5" customHeight="1" x14ac:dyDescent="0.2">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16" t="s">
        <v>490</v>
      </c>
      <c r="AL14" s="1117"/>
      <c r="AM14" s="1117"/>
      <c r="AN14" s="1118"/>
      <c r="AO14" s="266">
        <v>156981</v>
      </c>
      <c r="AP14" s="266">
        <v>1789</v>
      </c>
      <c r="AQ14" s="267">
        <v>1863</v>
      </c>
      <c r="AR14" s="268">
        <v>-4</v>
      </c>
    </row>
    <row r="15" spans="1:46" ht="13.5" customHeight="1" x14ac:dyDescent="0.2">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19" t="s">
        <v>491</v>
      </c>
      <c r="AL15" s="1120"/>
      <c r="AM15" s="1120"/>
      <c r="AN15" s="1121"/>
      <c r="AO15" s="266">
        <v>-430765</v>
      </c>
      <c r="AP15" s="266">
        <v>-4910</v>
      </c>
      <c r="AQ15" s="267">
        <v>-4800</v>
      </c>
      <c r="AR15" s="268">
        <v>2.2999999999999998</v>
      </c>
    </row>
    <row r="16" spans="1:46" ht="13" x14ac:dyDescent="0.2">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19" t="s">
        <v>177</v>
      </c>
      <c r="AL16" s="1120"/>
      <c r="AM16" s="1120"/>
      <c r="AN16" s="1121"/>
      <c r="AO16" s="266">
        <v>8981843</v>
      </c>
      <c r="AP16" s="266">
        <v>102382</v>
      </c>
      <c r="AQ16" s="267">
        <v>87975</v>
      </c>
      <c r="AR16" s="268">
        <v>16.399999999999999</v>
      </c>
    </row>
    <row r="17" spans="1:46" ht="13" x14ac:dyDescent="0.2">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ht="13" x14ac:dyDescent="0.2">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ht="13" x14ac:dyDescent="0.2">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492</v>
      </c>
      <c r="AL19" s="244"/>
      <c r="AM19" s="244"/>
      <c r="AN19" s="244"/>
      <c r="AO19" s="244"/>
      <c r="AP19" s="244"/>
      <c r="AQ19" s="244"/>
      <c r="AR19" s="244"/>
    </row>
    <row r="20" spans="1:46" ht="13" x14ac:dyDescent="0.2">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493</v>
      </c>
      <c r="AP20" s="275" t="s">
        <v>494</v>
      </c>
      <c r="AQ20" s="276" t="s">
        <v>495</v>
      </c>
      <c r="AR20" s="277"/>
    </row>
    <row r="21" spans="1:46" s="283" customFormat="1" ht="13" x14ac:dyDescent="0.2">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22" t="s">
        <v>496</v>
      </c>
      <c r="AL21" s="1123"/>
      <c r="AM21" s="1123"/>
      <c r="AN21" s="1124"/>
      <c r="AO21" s="279">
        <v>7.58</v>
      </c>
      <c r="AP21" s="280">
        <v>7.71</v>
      </c>
      <c r="AQ21" s="281">
        <v>-0.13</v>
      </c>
      <c r="AR21" s="249"/>
      <c r="AS21" s="282"/>
      <c r="AT21" s="278"/>
    </row>
    <row r="22" spans="1:46" s="283" customFormat="1" ht="13" x14ac:dyDescent="0.2">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22" t="s">
        <v>497</v>
      </c>
      <c r="AL22" s="1123"/>
      <c r="AM22" s="1123"/>
      <c r="AN22" s="1124"/>
      <c r="AO22" s="284">
        <v>97.1</v>
      </c>
      <c r="AP22" s="285">
        <v>98.3</v>
      </c>
      <c r="AQ22" s="286">
        <v>-1.2</v>
      </c>
      <c r="AR22" s="270"/>
      <c r="AS22" s="282"/>
      <c r="AT22" s="278"/>
    </row>
    <row r="23" spans="1:46" s="283" customFormat="1" ht="13" x14ac:dyDescent="0.2">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ht="13" x14ac:dyDescent="0.2">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ht="13" x14ac:dyDescent="0.2">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49"/>
    </row>
    <row r="27" spans="1:46" ht="13" x14ac:dyDescent="0.2">
      <c r="A27" s="291"/>
      <c r="AO27" s="244"/>
      <c r="AP27" s="244"/>
      <c r="AQ27" s="244"/>
      <c r="AR27" s="244"/>
      <c r="AS27" s="244"/>
      <c r="AT27" s="244"/>
    </row>
    <row r="28" spans="1:46" ht="16.5" x14ac:dyDescent="0.2">
      <c r="A28" s="245" t="s">
        <v>499</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ht="13" x14ac:dyDescent="0.2">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500</v>
      </c>
      <c r="AL29" s="249"/>
      <c r="AM29" s="249"/>
      <c r="AN29" s="249"/>
      <c r="AO29" s="244"/>
      <c r="AP29" s="244"/>
      <c r="AQ29" s="244"/>
      <c r="AR29" s="244"/>
      <c r="AS29" s="293"/>
    </row>
    <row r="30" spans="1:46" ht="13.5" customHeight="1" x14ac:dyDescent="0.2">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14" t="s">
        <v>479</v>
      </c>
      <c r="AP30" s="254"/>
      <c r="AQ30" s="255" t="s">
        <v>480</v>
      </c>
      <c r="AR30" s="256"/>
    </row>
    <row r="31" spans="1:46" ht="13" x14ac:dyDescent="0.2">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15"/>
      <c r="AP31" s="260" t="s">
        <v>481</v>
      </c>
      <c r="AQ31" s="261" t="s">
        <v>482</v>
      </c>
      <c r="AR31" s="262" t="s">
        <v>483</v>
      </c>
    </row>
    <row r="32" spans="1:46" ht="27" customHeight="1" x14ac:dyDescent="0.2">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30" t="s">
        <v>501</v>
      </c>
      <c r="AL32" s="1131"/>
      <c r="AM32" s="1131"/>
      <c r="AN32" s="1132"/>
      <c r="AO32" s="294">
        <v>4285712</v>
      </c>
      <c r="AP32" s="294">
        <v>48852</v>
      </c>
      <c r="AQ32" s="295">
        <v>41451</v>
      </c>
      <c r="AR32" s="296">
        <v>17.899999999999999</v>
      </c>
    </row>
    <row r="33" spans="1:46" ht="13.5" customHeight="1" x14ac:dyDescent="0.2">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30" t="s">
        <v>502</v>
      </c>
      <c r="AL33" s="1131"/>
      <c r="AM33" s="1131"/>
      <c r="AN33" s="1132"/>
      <c r="AO33" s="294" t="s">
        <v>487</v>
      </c>
      <c r="AP33" s="294" t="s">
        <v>487</v>
      </c>
      <c r="AQ33" s="295" t="s">
        <v>487</v>
      </c>
      <c r="AR33" s="296" t="s">
        <v>487</v>
      </c>
    </row>
    <row r="34" spans="1:46" ht="27" customHeight="1" x14ac:dyDescent="0.2">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30" t="s">
        <v>503</v>
      </c>
      <c r="AL34" s="1131"/>
      <c r="AM34" s="1131"/>
      <c r="AN34" s="1132"/>
      <c r="AO34" s="294" t="s">
        <v>487</v>
      </c>
      <c r="AP34" s="294" t="s">
        <v>487</v>
      </c>
      <c r="AQ34" s="295">
        <v>35</v>
      </c>
      <c r="AR34" s="296" t="s">
        <v>487</v>
      </c>
    </row>
    <row r="35" spans="1:46" ht="27" customHeight="1" x14ac:dyDescent="0.2">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30" t="s">
        <v>504</v>
      </c>
      <c r="AL35" s="1131"/>
      <c r="AM35" s="1131"/>
      <c r="AN35" s="1132"/>
      <c r="AO35" s="294">
        <v>957023</v>
      </c>
      <c r="AP35" s="294">
        <v>10909</v>
      </c>
      <c r="AQ35" s="295">
        <v>11775</v>
      </c>
      <c r="AR35" s="296">
        <v>-7.4</v>
      </c>
    </row>
    <row r="36" spans="1:46" ht="27" customHeight="1" x14ac:dyDescent="0.2">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30" t="s">
        <v>505</v>
      </c>
      <c r="AL36" s="1131"/>
      <c r="AM36" s="1131"/>
      <c r="AN36" s="1132"/>
      <c r="AO36" s="294">
        <v>240031</v>
      </c>
      <c r="AP36" s="294">
        <v>2736</v>
      </c>
      <c r="AQ36" s="295">
        <v>2188</v>
      </c>
      <c r="AR36" s="296">
        <v>25</v>
      </c>
    </row>
    <row r="37" spans="1:46" ht="13.5" customHeight="1" x14ac:dyDescent="0.2">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30" t="s">
        <v>506</v>
      </c>
      <c r="AL37" s="1131"/>
      <c r="AM37" s="1131"/>
      <c r="AN37" s="1132"/>
      <c r="AO37" s="294" t="s">
        <v>487</v>
      </c>
      <c r="AP37" s="294" t="s">
        <v>487</v>
      </c>
      <c r="AQ37" s="295">
        <v>531</v>
      </c>
      <c r="AR37" s="296" t="s">
        <v>487</v>
      </c>
    </row>
    <row r="38" spans="1:46" ht="27" customHeight="1" x14ac:dyDescent="0.2">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33" t="s">
        <v>507</v>
      </c>
      <c r="AL38" s="1134"/>
      <c r="AM38" s="1134"/>
      <c r="AN38" s="1135"/>
      <c r="AO38" s="297">
        <v>1056</v>
      </c>
      <c r="AP38" s="297">
        <v>12</v>
      </c>
      <c r="AQ38" s="298">
        <v>1</v>
      </c>
      <c r="AR38" s="286">
        <v>1100</v>
      </c>
      <c r="AS38" s="293"/>
    </row>
    <row r="39" spans="1:46" ht="13" x14ac:dyDescent="0.2">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33" t="s">
        <v>508</v>
      </c>
      <c r="AL39" s="1134"/>
      <c r="AM39" s="1134"/>
      <c r="AN39" s="1135"/>
      <c r="AO39" s="294">
        <v>-13239</v>
      </c>
      <c r="AP39" s="294">
        <v>-151</v>
      </c>
      <c r="AQ39" s="295">
        <v>-5414</v>
      </c>
      <c r="AR39" s="296">
        <v>-97.2</v>
      </c>
      <c r="AS39" s="293"/>
    </row>
    <row r="40" spans="1:46" ht="27" customHeight="1" x14ac:dyDescent="0.2">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30" t="s">
        <v>509</v>
      </c>
      <c r="AL40" s="1131"/>
      <c r="AM40" s="1131"/>
      <c r="AN40" s="1132"/>
      <c r="AO40" s="294">
        <v>-4214055</v>
      </c>
      <c r="AP40" s="294">
        <v>-48035</v>
      </c>
      <c r="AQ40" s="295">
        <v>-35360</v>
      </c>
      <c r="AR40" s="296">
        <v>35.799999999999997</v>
      </c>
      <c r="AS40" s="293"/>
    </row>
    <row r="41" spans="1:46" ht="13" x14ac:dyDescent="0.2">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36" t="s">
        <v>287</v>
      </c>
      <c r="AL41" s="1137"/>
      <c r="AM41" s="1137"/>
      <c r="AN41" s="1138"/>
      <c r="AO41" s="294">
        <v>1256528</v>
      </c>
      <c r="AP41" s="294">
        <v>14323</v>
      </c>
      <c r="AQ41" s="295">
        <v>15207</v>
      </c>
      <c r="AR41" s="296">
        <v>-5.8</v>
      </c>
      <c r="AS41" s="293"/>
    </row>
    <row r="42" spans="1:46" ht="13" x14ac:dyDescent="0.2">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c r="AL42" s="244"/>
      <c r="AM42" s="244"/>
      <c r="AN42" s="244"/>
      <c r="AO42" s="244"/>
      <c r="AP42" s="244"/>
      <c r="AQ42" s="270"/>
      <c r="AR42" s="270"/>
      <c r="AS42" s="293"/>
    </row>
    <row r="43" spans="1:46" ht="13" x14ac:dyDescent="0.2">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ht="13" x14ac:dyDescent="0.2">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ht="13" x14ac:dyDescent="0.2">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ht="13" x14ac:dyDescent="0.2">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2">
      <c r="A47" s="303" t="s">
        <v>510</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ht="13" x14ac:dyDescent="0.2">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511</v>
      </c>
      <c r="AL48" s="304"/>
      <c r="AM48" s="304"/>
      <c r="AN48" s="304"/>
      <c r="AO48" s="304"/>
      <c r="AP48" s="304"/>
      <c r="AQ48" s="305"/>
      <c r="AR48" s="304"/>
    </row>
    <row r="49" spans="1:44" ht="13.5" customHeight="1" x14ac:dyDescent="0.2">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25" t="s">
        <v>479</v>
      </c>
      <c r="AN49" s="1127" t="s">
        <v>512</v>
      </c>
      <c r="AO49" s="1128"/>
      <c r="AP49" s="1128"/>
      <c r="AQ49" s="1128"/>
      <c r="AR49" s="1129"/>
    </row>
    <row r="50" spans="1:44" ht="13" x14ac:dyDescent="0.2">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26"/>
      <c r="AN50" s="310" t="s">
        <v>513</v>
      </c>
      <c r="AO50" s="311" t="s">
        <v>514</v>
      </c>
      <c r="AP50" s="312" t="s">
        <v>515</v>
      </c>
      <c r="AQ50" s="313" t="s">
        <v>516</v>
      </c>
      <c r="AR50" s="314" t="s">
        <v>517</v>
      </c>
    </row>
    <row r="51" spans="1:44" ht="13" x14ac:dyDescent="0.2">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518</v>
      </c>
      <c r="AL51" s="307"/>
      <c r="AM51" s="315">
        <v>5755347</v>
      </c>
      <c r="AN51" s="316">
        <v>63811</v>
      </c>
      <c r="AO51" s="317">
        <v>-49.4</v>
      </c>
      <c r="AP51" s="318">
        <v>63812</v>
      </c>
      <c r="AQ51" s="319">
        <v>2.2999999999999998</v>
      </c>
      <c r="AR51" s="320">
        <v>-51.7</v>
      </c>
    </row>
    <row r="52" spans="1:44" ht="13" x14ac:dyDescent="0.2">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519</v>
      </c>
      <c r="AM52" s="323">
        <v>2872758</v>
      </c>
      <c r="AN52" s="324">
        <v>31851</v>
      </c>
      <c r="AO52" s="325">
        <v>-67</v>
      </c>
      <c r="AP52" s="326">
        <v>33848</v>
      </c>
      <c r="AQ52" s="327">
        <v>-4.2</v>
      </c>
      <c r="AR52" s="328">
        <v>-62.8</v>
      </c>
    </row>
    <row r="53" spans="1:44" ht="13" x14ac:dyDescent="0.2">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520</v>
      </c>
      <c r="AL53" s="307"/>
      <c r="AM53" s="315">
        <v>4505846</v>
      </c>
      <c r="AN53" s="316">
        <v>50338</v>
      </c>
      <c r="AO53" s="317">
        <v>-21.1</v>
      </c>
      <c r="AP53" s="318">
        <v>54225</v>
      </c>
      <c r="AQ53" s="319">
        <v>-15</v>
      </c>
      <c r="AR53" s="320">
        <v>-6.1</v>
      </c>
    </row>
    <row r="54" spans="1:44" ht="13" x14ac:dyDescent="0.2">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519</v>
      </c>
      <c r="AM54" s="323">
        <v>2208629</v>
      </c>
      <c r="AN54" s="324">
        <v>24674</v>
      </c>
      <c r="AO54" s="325">
        <v>-22.5</v>
      </c>
      <c r="AP54" s="326">
        <v>27337</v>
      </c>
      <c r="AQ54" s="327">
        <v>-19.2</v>
      </c>
      <c r="AR54" s="328">
        <v>-3.3</v>
      </c>
    </row>
    <row r="55" spans="1:44" ht="13" x14ac:dyDescent="0.2">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521</v>
      </c>
      <c r="AL55" s="307"/>
      <c r="AM55" s="315">
        <v>3986837</v>
      </c>
      <c r="AN55" s="316">
        <v>44777</v>
      </c>
      <c r="AO55" s="317">
        <v>-11</v>
      </c>
      <c r="AP55" s="318">
        <v>54016</v>
      </c>
      <c r="AQ55" s="319">
        <v>-0.4</v>
      </c>
      <c r="AR55" s="320">
        <v>-10.6</v>
      </c>
    </row>
    <row r="56" spans="1:44" ht="13" x14ac:dyDescent="0.2">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519</v>
      </c>
      <c r="AM56" s="323">
        <v>2411171</v>
      </c>
      <c r="AN56" s="324">
        <v>27080</v>
      </c>
      <c r="AO56" s="325">
        <v>9.8000000000000007</v>
      </c>
      <c r="AP56" s="326">
        <v>28078</v>
      </c>
      <c r="AQ56" s="327">
        <v>2.7</v>
      </c>
      <c r="AR56" s="328">
        <v>7.1</v>
      </c>
    </row>
    <row r="57" spans="1:44" ht="13" x14ac:dyDescent="0.2">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522</v>
      </c>
      <c r="AL57" s="307"/>
      <c r="AM57" s="315">
        <v>5188722</v>
      </c>
      <c r="AN57" s="316">
        <v>58634</v>
      </c>
      <c r="AO57" s="317">
        <v>30.9</v>
      </c>
      <c r="AP57" s="318">
        <v>52786</v>
      </c>
      <c r="AQ57" s="319">
        <v>-2.2999999999999998</v>
      </c>
      <c r="AR57" s="320">
        <v>33.200000000000003</v>
      </c>
    </row>
    <row r="58" spans="1:44" ht="13" x14ac:dyDescent="0.2">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519</v>
      </c>
      <c r="AM58" s="323">
        <v>2820634</v>
      </c>
      <c r="AN58" s="324">
        <v>31874</v>
      </c>
      <c r="AO58" s="325">
        <v>17.7</v>
      </c>
      <c r="AP58" s="326">
        <v>28742</v>
      </c>
      <c r="AQ58" s="327">
        <v>2.4</v>
      </c>
      <c r="AR58" s="328">
        <v>15.3</v>
      </c>
    </row>
    <row r="59" spans="1:44" ht="13" x14ac:dyDescent="0.2">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523</v>
      </c>
      <c r="AL59" s="307"/>
      <c r="AM59" s="315">
        <v>8850791</v>
      </c>
      <c r="AN59" s="316">
        <v>100888</v>
      </c>
      <c r="AO59" s="317">
        <v>72.099999999999994</v>
      </c>
      <c r="AP59" s="318">
        <v>58465</v>
      </c>
      <c r="AQ59" s="319">
        <v>10.8</v>
      </c>
      <c r="AR59" s="320">
        <v>61.3</v>
      </c>
    </row>
    <row r="60" spans="1:44" ht="13" x14ac:dyDescent="0.2">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519</v>
      </c>
      <c r="AM60" s="323">
        <v>5908921</v>
      </c>
      <c r="AN60" s="324">
        <v>67354</v>
      </c>
      <c r="AO60" s="325">
        <v>111.3</v>
      </c>
      <c r="AP60" s="326">
        <v>34452</v>
      </c>
      <c r="AQ60" s="327">
        <v>19.899999999999999</v>
      </c>
      <c r="AR60" s="328">
        <v>91.4</v>
      </c>
    </row>
    <row r="61" spans="1:44" ht="13" x14ac:dyDescent="0.2">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524</v>
      </c>
      <c r="AL61" s="329"/>
      <c r="AM61" s="330">
        <v>5657509</v>
      </c>
      <c r="AN61" s="331">
        <v>63690</v>
      </c>
      <c r="AO61" s="332">
        <v>4.3</v>
      </c>
      <c r="AP61" s="333">
        <v>56661</v>
      </c>
      <c r="AQ61" s="334">
        <v>-0.9</v>
      </c>
      <c r="AR61" s="320">
        <v>5.2</v>
      </c>
    </row>
    <row r="62" spans="1:44" ht="13" x14ac:dyDescent="0.2">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519</v>
      </c>
      <c r="AM62" s="323">
        <v>3244423</v>
      </c>
      <c r="AN62" s="324">
        <v>36567</v>
      </c>
      <c r="AO62" s="325">
        <v>9.9</v>
      </c>
      <c r="AP62" s="326">
        <v>30491</v>
      </c>
      <c r="AQ62" s="327">
        <v>0.3</v>
      </c>
      <c r="AR62" s="328">
        <v>9.6</v>
      </c>
    </row>
    <row r="63" spans="1:44" ht="13" x14ac:dyDescent="0.2">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ht="13" x14ac:dyDescent="0.2">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ht="13" x14ac:dyDescent="0.2">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ht="13" x14ac:dyDescent="0.2">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2">
      <c r="AK67" s="244"/>
      <c r="AL67" s="244"/>
      <c r="AM67" s="244"/>
      <c r="AN67" s="244"/>
      <c r="AO67" s="244"/>
      <c r="AP67" s="244"/>
      <c r="AQ67" s="244"/>
      <c r="AR67" s="244"/>
      <c r="AS67" s="244"/>
      <c r="AT67" s="244"/>
    </row>
    <row r="68" spans="1:46" ht="13.5" hidden="1" customHeight="1" x14ac:dyDescent="0.2">
      <c r="AK68" s="244"/>
      <c r="AL68" s="244"/>
      <c r="AM68" s="244"/>
      <c r="AN68" s="244"/>
      <c r="AO68" s="244"/>
      <c r="AP68" s="244"/>
      <c r="AQ68" s="244"/>
      <c r="AR68" s="244"/>
    </row>
    <row r="69" spans="1:46" ht="13.5" hidden="1" customHeight="1" x14ac:dyDescent="0.2">
      <c r="AK69" s="244"/>
      <c r="AL69" s="244"/>
      <c r="AM69" s="244"/>
      <c r="AN69" s="244"/>
      <c r="AO69" s="244"/>
      <c r="AP69" s="244"/>
      <c r="AQ69" s="244"/>
      <c r="AR69" s="244"/>
    </row>
    <row r="70" spans="1:46" ht="13" hidden="1" x14ac:dyDescent="0.2">
      <c r="AK70" s="244"/>
      <c r="AL70" s="244"/>
      <c r="AM70" s="244"/>
      <c r="AN70" s="244"/>
      <c r="AO70" s="244"/>
      <c r="AP70" s="244"/>
      <c r="AQ70" s="244"/>
      <c r="AR70" s="244"/>
    </row>
    <row r="71" spans="1:46" ht="13" hidden="1" x14ac:dyDescent="0.2">
      <c r="AK71" s="244"/>
      <c r="AL71" s="244"/>
      <c r="AM71" s="244"/>
      <c r="AN71" s="244"/>
      <c r="AO71" s="244"/>
      <c r="AP71" s="244"/>
      <c r="AQ71" s="244"/>
      <c r="AR71" s="244"/>
    </row>
    <row r="72" spans="1:46" ht="13" hidden="1" x14ac:dyDescent="0.2">
      <c r="AK72" s="244"/>
      <c r="AL72" s="244"/>
      <c r="AM72" s="244"/>
      <c r="AN72" s="244"/>
      <c r="AO72" s="244"/>
      <c r="AP72" s="244"/>
      <c r="AQ72" s="244"/>
      <c r="AR72" s="244"/>
    </row>
    <row r="73" spans="1:46" ht="13" hidden="1" x14ac:dyDescent="0.2">
      <c r="AK73" s="244"/>
      <c r="AL73" s="244"/>
      <c r="AM73" s="244"/>
      <c r="AN73" s="244"/>
      <c r="AO73" s="244"/>
      <c r="AP73" s="244"/>
      <c r="AQ73" s="244"/>
      <c r="AR73" s="244"/>
    </row>
  </sheetData>
  <sheetProtection algorithmName="SHA-512" hashValue="sXwMsUBVYlFfJ3IeHr8Ge2whcipYS9fhoFNM8E3fpiKEQjiyTCMA0FAk0gocEX61zHPgAeqbtr5B+h4aLAZxfg==" saltValue="5B2rpx6yauDkR6g++O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MyesSDe4RzZTxuARY6H9zKQ7B7ZvdrndarcqItjQsHm+qYT0cC7xc7BqZSKJW9ZQSe6eP/hk/E87g3wR9CR2AQ==" saltValue="C16BvaartChCBt4mh/+j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iLIjKvbLb4EfoNbL/5maGZ3tPBNmuUXWukKn6T7nUtnaWgl3EjWMJx0Nz5/nD2PHldchtNZa75pbVAPiX47OuQ==" saltValue="mSinpCkxqu5lAYzwbpIE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11.24</v>
      </c>
      <c r="G47" s="12">
        <v>13.52</v>
      </c>
      <c r="H47" s="12">
        <v>14.92</v>
      </c>
      <c r="I47" s="12">
        <v>16.350000000000001</v>
      </c>
      <c r="J47" s="13">
        <v>13.91</v>
      </c>
    </row>
    <row r="48" spans="2:10" ht="57.75" customHeight="1" x14ac:dyDescent="0.2">
      <c r="B48" s="14"/>
      <c r="C48" s="1141" t="s">
        <v>4</v>
      </c>
      <c r="D48" s="1141"/>
      <c r="E48" s="1142"/>
      <c r="F48" s="15">
        <v>6.37</v>
      </c>
      <c r="G48" s="16">
        <v>9.33</v>
      </c>
      <c r="H48" s="16">
        <v>9.3800000000000008</v>
      </c>
      <c r="I48" s="16">
        <v>7.87</v>
      </c>
      <c r="J48" s="17">
        <v>5.89</v>
      </c>
    </row>
    <row r="49" spans="2:10" ht="57.75" customHeight="1" thickBot="1" x14ac:dyDescent="0.25">
      <c r="B49" s="18"/>
      <c r="C49" s="1143" t="s">
        <v>5</v>
      </c>
      <c r="D49" s="1143"/>
      <c r="E49" s="1144"/>
      <c r="F49" s="19">
        <v>0.63</v>
      </c>
      <c r="G49" s="20">
        <v>5.86</v>
      </c>
      <c r="H49" s="20">
        <v>0.83</v>
      </c>
      <c r="I49" s="20">
        <v>0.03</v>
      </c>
      <c r="J49" s="21" t="s">
        <v>531</v>
      </c>
    </row>
    <row r="50" spans="2:10" ht="13" x14ac:dyDescent="0.2"/>
  </sheetData>
  <sheetProtection algorithmName="SHA-512" hashValue="SiiU/cXBffIQ+O62Dziz/XB/yLNUXcu3Pwpfsao77um0IfD1ETkZiH3JhveisufDxosnrfz5uqvSUg6jXF7z+g==" saltValue="Jf5KZ+akge3cdl3L394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2026-03-23T04:49:46Z</cp:lastPrinted>
  <dcterms:created xsi:type="dcterms:W3CDTF">2026-02-23T07:26:27Z</dcterms:created>
  <dcterms:modified xsi:type="dcterms:W3CDTF">2026-03-26T08:11:05Z</dcterms:modified>
  <cp:category/>
</cp:coreProperties>
</file>