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F4A446F5-1270-4523-B809-9E57D32CA9A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U38" i="10"/>
  <c r="C38" i="10"/>
  <c r="BE37" i="10"/>
  <c r="U37" i="10"/>
  <c r="C37" i="10"/>
  <c r="BE36" i="10"/>
  <c r="C36" i="10"/>
  <c r="BE35" i="10"/>
  <c r="C35" i="10"/>
  <c r="BE34" i="10"/>
  <c r="U34" i="10"/>
  <c r="U35" i="10" s="1"/>
  <c r="U36" i="10" s="1"/>
  <c r="C34" i="10"/>
  <c r="AM34" i="10" l="1"/>
  <c r="AM35" i="10" s="1"/>
  <c r="AM36" i="10" s="1"/>
  <c r="AM37" i="10" s="1"/>
  <c r="AM38" i="10" s="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<sst xmlns="http://schemas.openxmlformats.org/spreadsheetml/2006/main" count="1111" uniqueCount="574">
  <si>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</si>
  <si>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</si>
  <si>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</si>
  <si>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</si>
  <si>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</si>
  <si>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</si>
  <si>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</si>
  <si>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</si>
  <si>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</si>
  <si>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</si>
  <si>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</si>
  <si>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</si>
  <si>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</si>
  <si>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</si>
  <si>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</si>
  <si>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</si>
  <si>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</si>
  <si>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</si>
  <si>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</si>
  <si>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</si>
  <si>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</si>
  <si>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</si>
  <si>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</si>
  <si>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</si>
  <si>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</si>
  <si>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</si>
  <si>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</si>
  <si>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</si>
  <si>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</si>
  <si>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</si>
  <si>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</si>
  <si>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</si>
  <si>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</si>
  <si>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</si>
  <si>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</si>
  <si>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</si>
  <si>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</si>
  <si>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</si>
  <si>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</si>
  <si>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</si>
  <si>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</si>
  <si>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</si>
  <si>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</si>
  <si>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</si>
  <si>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</si>
  <si>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</si>
  <si>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</si>
  <si>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</si>
  <si>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</si>
  <si>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</si>
  <si>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</si>
  <si>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</si>
  <si>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</si>
  <si>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</si>
  <si>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</si>
  <si>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</si>
  <si>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</si>
  <si>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</si>
  <si>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</si>
  <si>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</si>
  <si>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</si>
  <si>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</si>
  <si>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</si>
  <si>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</si>
  <si>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</si>
  <si>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</si>
  <si>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</si>
  <si>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</si>
  <si>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</si>
  <si>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</si>
  <si>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</si>
  <si>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</si>
  <si>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</si>
  <si>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</si>
  <si>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</si>
  <si>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</si>
  <si>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</si>
  <si>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</si>
  <si>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</si>
  <si>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</si>
  <si>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</si>
  <si>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</si>
  <si>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</si>
  <si>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</si>
  <si>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</si>
  <si>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</si>
  <si>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</si>
  <si>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</si>
  <si>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</si>
  <si>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</si>
  <si>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</si>
  <si>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</si>
  <si>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</si>
  <si>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</si>
  <si>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</si>
  <si>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</si>
  <si>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</si>
  <si>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</si>
  <si>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</si>
  <si>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</si>
  <si>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</si>
  <si>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</si>
  <si>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</si>
  <si>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</si>
  <si>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</si>
  <si>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</si>
  <si>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</si>
  <si>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</si>
  <si>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</si>
  <si>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</si>
  <si>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</si>
  <si>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</si>
  <si>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</si>
  <si>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</si>
  <si>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</si>
  <si>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</si>
  <si>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</si>
  <si>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</si>
  <si>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</si>
  <si>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</si>
  <si>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</si>
  <si>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</si>
  <si>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</si>
  <si>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</si>
  <si>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</si>
  <si>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</si>
  <si>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</si>
  <si>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</si>
  <si>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</si>
  <si>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</si>
  <si>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</si>
  <si>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</si>
  <si>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</si>
  <si>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</si>
  <si>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</si>
  <si>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</si>
  <si>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</si>
  <si>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</si>
  <si>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</si>
  <si>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</si>
  <si>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</si>
  <si>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</si>
  <si>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</si>
  <si>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介護老人保健施設事業会計</t>
    <phoneticPr fontId="5"/>
  </si>
  <si>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</si>
  <si>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</si>
  <si>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</si>
  <si>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</si>
  <si>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</si>
  <si>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</si>
  <si>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</si>
  <si>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</si>
  <si>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</si>
  <si>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</si>
  <si>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</si>
  <si>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</si>
  <si>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</si>
  <si>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</si>
  <si>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</si>
  <si>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</si>
  <si>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</si>
  <si>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</si>
  <si>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</si>
  <si>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</si>
  <si>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</si>
  <si>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</si>
  <si>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</si>
  <si>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</si>
  <si>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</si>
  <si>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</si>
  <si>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</si>
  <si>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</si>
  <si>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</si>
  <si>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</si>
  <si>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</si>
  <si>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</si>
  <si>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</si>
  <si>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</si>
  <si>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</si>
  <si>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</si>
  <si>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</si>
  <si>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</si>
  <si>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</si>
  <si>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</si>
  <si>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</si>
  <si>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</si>
  <si>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</si>
  <si>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</si>
  <si>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</si>
  <si>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</si>
  <si>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</si>
  <si>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</si>
  <si>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</si>
  <si>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</si>
  <si>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</si>
  <si>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</si>
  <si>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</si>
  <si>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</si>
  <si>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</si>
  <si>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</si>
  <si>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</si>
  <si>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</si>
  <si>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</si>
  <si>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</si>
  <si>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滋賀県甲賀市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</si>
  <si>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</si>
  <si>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</si>
  <si>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</si>
  <si>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</si>
  <si>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</si>
  <si>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</si>
  <si>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</si>
  <si>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</si>
  <si>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</si>
  <si>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</si>
  <si>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</si>
  <si>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</si>
  <si>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</si>
  <si>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</si>
  <si>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</si>
  <si>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</si>
  <si>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</si>
  <si>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</si>
  <si>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</si>
  <si>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</si>
  <si>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</si>
  <si>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</si>
  <si>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</si>
  <si>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</si>
  <si>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</si>
  <si>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</si>
  <si>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</si>
  <si>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</si>
  <si>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</si>
  <si>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</si>
  <si>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</si>
  <si>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</si>
  <si>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</si>
  <si>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</si>
  <si>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</si>
  <si>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</si>
  <si>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</si>
  <si>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</si>
  <si>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</si>
  <si>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</si>
  <si>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</si>
  <si>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</si>
  <si>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</si>
  <si>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</si>
  <si>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</si>
  <si>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</si>
  <si>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</si>
  <si>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</si>
  <si>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</si>
  <si>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</si>
  <si>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</si>
  <si>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</si>
  <si>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</si>
  <si>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</si>
  <si>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</si>
  <si>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</si>
  <si>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</si>
  <si>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</si>
  <si>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</si>
  <si>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</si>
  <si>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</si>
  <si>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</si>
  <si>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</si>
  <si>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</si>
  <si>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</si>
  <si>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</si>
  <si>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</si>
  <si>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</si>
  <si>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</si>
  <si>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</si>
  <si>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</si>
  <si>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</si>
  <si>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</si>
  <si>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</si>
  <si>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</si>
  <si>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</si>
  <si>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</si>
  <si>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</si>
  <si>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</si>
  <si>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</si>
  <si>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</si>
  <si>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</si>
  <si>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</si>
  <si>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</si>
  <si>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</si>
  <si>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</si>
  <si>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</si>
  <si>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</si>
  <si>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</si>
  <si>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</si>
  <si>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</si>
  <si>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</si>
  <si>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</si>
  <si>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</si>
  <si>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</si>
  <si>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</si>
  <si>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</si>
  <si>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</si>
  <si>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</si>
  <si>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</si>
  <si>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</si>
  <si>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</si>
  <si>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</si>
  <si>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</si>
  <si>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</si>
  <si>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</si>
  <si>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</si>
  <si>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</si>
  <si>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</si>
  <si>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</si>
  <si>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</si>
  <si>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</si>
  <si>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</si>
  <si>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</si>
  <si>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</si>
  <si>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</si>
  <si>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</si>
  <si>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</si>
  <si>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</si>
  <si>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</si>
  <si>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</si>
  <si>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</si>
  <si>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</si>
  <si>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</si>
  <si>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</si>
  <si>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</si>
  <si>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</si>
  <si>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</si>
  <si>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</si>
  <si>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</si>
  <si>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</si>
  <si>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</si>
  <si>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</si>
  <si>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</si>
  <si>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</si>
  <si>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</si>
  <si>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</si>
  <si>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</si>
  <si>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</si>
  <si>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</si>
  <si>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</si>
  <si>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</si>
  <si>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</si>
  <si>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</si>
  <si>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</si>
  <si>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</si>
  <si>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</si>
  <si>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</si>
  <si>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</si>
  <si>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滋賀県甲賀市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</si>
  <si>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</si>
  <si>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</si>
  <si>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</si>
  <si>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</si>
  <si>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</si>
  <si>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</si>
  <si>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</si>
  <si>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</si>
  <si>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</si>
  <si>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</si>
  <si>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</si>
  <si>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</si>
  <si>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</si>
  <si>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</si>
  <si>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</si>
  <si>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</si>
  <si>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</si>
  <si>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</si>
  <si>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</si>
  <si>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</si>
  <si>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</si>
  <si>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</si>
  <si>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</si>
  <si>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</si>
  <si>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</si>
  <si>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</si>
  <si>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</si>
  <si>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</si>
  <si>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</si>
  <si>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</si>
  <si>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</si>
  <si>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</si>
  <si>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</si>
  <si>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</si>
  <si>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</si>
  <si>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</si>
  <si>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</si>
  <si>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</si>
  <si>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</si>
  <si>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</si>
  <si>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</si>
  <si>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</si>
  <si>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</si>
  <si>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</si>
  <si>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</si>
  <si>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</si>
  <si>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</si>
  <si>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</si>
  <si>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</si>
  <si>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</si>
  <si>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</si>
  <si>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</si>
  <si>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</si>
  <si>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</si>
  <si>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</si>
  <si>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</si>
  <si>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</si>
  <si>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</si>
  <si>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</si>
  <si>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</si>
  <si>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</si>
  <si>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</si>
  <si>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</si>
  <si>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</si>
  <si>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</si>
  <si>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</si>
  <si>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</si>
  <si>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</si>
  <si>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</si>
  <si>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</si>
  <si>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</si>
  <si>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</si>
  <si>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</si>
  <si>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</si>
  <si>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</si>
  <si>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</si>
  <si>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</si>
  <si>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</si>
  <si>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</si>
  <si>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</si>
  <si>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</si>
  <si>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</si>
  <si>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</si>
  <si>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</si>
  <si>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</si>
  <si>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</si>
  <si>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</si>
  <si>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</si>
  <si>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</si>
  <si>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</si>
  <si>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</si>
  <si>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</si>
  <si>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</si>
  <si>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</si>
  <si>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</si>
  <si>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</si>
  <si>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</si>
  <si>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</si>
  <si>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</si>
  <si>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</si>
  <si>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</si>
  <si>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</si>
  <si>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</si>
  <si>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</si>
  <si>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</si>
  <si>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</si>
  <si>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</si>
  <si>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</si>
  <si>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</si>
  <si>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</si>
  <si>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</si>
  <si>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</si>
  <si>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</si>
  <si>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</si>
  <si>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</si>
  <si>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</si>
  <si>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</si>
  <si>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</si>
  <si>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</si>
  <si>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</si>
  <si>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</si>
  <si>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</si>
  <si>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</si>
  <si>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</si>
  <si>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</si>
  <si>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</si>
  <si>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</si>
  <si>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</si>
  <si>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</si>
  <si>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</si>
  <si>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</si>
  <si>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</si>
  <si>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</si>
  <si>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</si>
  <si>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</si>
  <si>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</si>
  <si>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</si>
  <si>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</si>
  <si>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</si>
  <si>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</si>
  <si>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</si>
  <si>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</si>
  <si>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</si>
  <si>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</si>
  <si>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</si>
  <si>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</si>
  <si>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</si>
  <si>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</si>
  <si>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</si>
  <si>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</si>
  <si>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</si>
  <si>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</si>
  <si>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</si>
  <si>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</si>
  <si>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</si>
  <si>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</si>
  <si>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</si>
  <si>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</si>
  <si>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</si>
  <si>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</si>
  <si>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</si>
  <si>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</si>
  <si>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</si>
  <si>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</si>
  <si>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</si>
  <si>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</si>
  <si>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</si>
  <si>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</si>
  <si>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</si>
  <si>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</si>
  <si>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</si>
  <si>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</si>
  <si>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</si>
  <si>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</si>
  <si>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</si>
  <si>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</si>
  <si>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</si>
  <si>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介護老人保健施設事業会計</t>
  </si>
  <si>
    <t>▲ 0.00</t>
  </si>
  <si>
    <t>水道事業会計</t>
  </si>
  <si>
    <t>一般会計</t>
  </si>
  <si>
    <t>病院事業会計</t>
  </si>
  <si>
    <t>下水道事業会計</t>
  </si>
  <si>
    <t>診療所事業会計</t>
  </si>
  <si>
    <t>介護保険特別会計</t>
  </si>
  <si>
    <t>国民健康保険特別会計</t>
  </si>
  <si>
    <t>その他会計（赤字）</t>
  </si>
  <si>
    <t>その他会計（黒字）</t>
  </si>
  <si>
    <t>R01</t>
    <phoneticPr fontId="5"/>
  </si>
  <si>
    <t>R02</t>
    <phoneticPr fontId="5"/>
  </si>
  <si>
    <t>R03</t>
    <phoneticPr fontId="5"/>
  </si>
  <si>
    <t>R04</t>
    <phoneticPr fontId="5"/>
  </si>
  <si>
    <t>R05</t>
    <phoneticPr fontId="5"/>
  </si>
  <si>
    <t>信楽高原鐵道㈱</t>
    <rPh sb="0" eb="4">
      <t>シガラキコウゲン</t>
    </rPh>
    <rPh sb="4" eb="6">
      <t>テツドウ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</si>
  <si>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</si>
  <si>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2">
      <t>シンコウ</t>
    </rPh>
    <rPh sb="12" eb="13">
      <t>カイ</t>
    </rPh>
    <phoneticPr fontId="2"/>
  </si>
  <si>
    <t>(有)グリーンサポートこうか</t>
    <rPh sb="1" eb="2">
      <t>アリ</t>
    </rPh>
    <phoneticPr fontId="2"/>
  </si>
  <si>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</si>
  <si>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キズ</t>
    </rPh>
    <rPh sb="6" eb="7">
      <t>ケン</t>
    </rPh>
    <rPh sb="7" eb="9">
      <t>ブンカ</t>
    </rPh>
    <rPh sb="9" eb="11">
      <t>シンコウ</t>
    </rPh>
    <rPh sb="11" eb="14">
      <t>ジギョウダン</t>
    </rPh>
    <phoneticPr fontId="2"/>
  </si>
  <si>
    <t>㈱あいコムこうか</t>
  </si>
  <si>
    <t>-</t>
    <phoneticPr fontId="2"/>
  </si>
  <si>
    <t>-</t>
    <phoneticPr fontId="2"/>
  </si>
  <si>
    <t>-</t>
    <phoneticPr fontId="2"/>
  </si>
  <si>
    <t>公立甲賀病院組合（一般会計）</t>
  </si>
  <si>
    <t>甲賀広域行政組合</t>
    <rPh sb="0" eb="2">
      <t>コウカ</t>
    </rPh>
    <rPh sb="2" eb="4">
      <t>コウイキ</t>
    </rPh>
    <rPh sb="4" eb="6">
      <t>ギョウセイ</t>
    </rPh>
    <rPh sb="6" eb="8">
      <t>クミアイ</t>
    </rPh>
    <phoneticPr fontId="2"/>
  </si>
  <si>
    <t>公立甲賀病院組合（一般会計）</t>
    <rPh sb="0" eb="4">
      <t>コウリツコウカ</t>
    </rPh>
    <rPh sb="4" eb="6">
      <t>ビョウイン</t>
    </rPh>
    <rPh sb="6" eb="8">
      <t>クミアイ</t>
    </rPh>
    <rPh sb="9" eb="11">
      <t>イッパン</t>
    </rPh>
    <rPh sb="11" eb="13">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</si>
  <si>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</si>
  <si>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</si>
  <si>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</si>
  <si>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</si>
  <si>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</si>
  <si>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公共施設等整備基金</t>
    <phoneticPr fontId="2"/>
  </si>
  <si>
    <t>住みよさと活気あふれるまちづくり基金</t>
    <phoneticPr fontId="2"/>
  </si>
  <si>
    <t>教育振興基金</t>
    <phoneticPr fontId="2"/>
  </si>
  <si>
    <t>あい甲賀ふるさと応援基金</t>
    <phoneticPr fontId="2"/>
  </si>
  <si>
    <t>鉄道施設基金</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</si>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</sst>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0CB9-4D57-B17C-DA4BE9A447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126226</c:v>
                </c:pt>
                <c:pt idx="1">
                  <c:v>63811</c:v>
                </c:pt>
                <c:pt idx="2">
                  <c:v>50338</c:v>
                </c:pt>
                <c:pt idx="3">
                  <c:v>44777</c:v>
                </c:pt>
                <c:pt idx="4">
                  <c:v>58634</c:v>
                </c:pt>
              </c:numCache>
            </c:numRef>
          </c:val>
          <c:smooth val="0"/>
          <c:extLst>
            <c:ext xmlns:c16="http://schemas.microsoft.com/office/drawing/2014/chart" uri="{C3380CC4-5D6E-409C-BE32-E72D297353CC}">
              <c16:uniqueId val="{00000001-0CB9-4D57-B17C-DA4BE9A447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5.98</c:v>
                </c:pt>
                <c:pt idx="1">
                  <c:v>6.37</c:v>
                </c:pt>
                <c:pt idx="2">
                  <c:v>9.33</c:v>
                </c:pt>
                <c:pt idx="3">
                  <c:v>9.3800000000000008</c:v>
                </c:pt>
                <c:pt idx="4">
                  <c:v>7.87</c:v>
                </c:pt>
              </c:numCache>
            </c:numRef>
          </c:val>
          <c:extLst>
            <c:ext xmlns:c16="http://schemas.microsoft.com/office/drawing/2014/chart" uri="{C3380CC4-5D6E-409C-BE32-E72D297353CC}">
              <c16:uniqueId val="{00000000-3873-4040-808E-7BD17E1D09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11.52</c:v>
                </c:pt>
                <c:pt idx="1">
                  <c:v>11.24</c:v>
                </c:pt>
                <c:pt idx="2">
                  <c:v>13.52</c:v>
                </c:pt>
                <c:pt idx="3">
                  <c:v>14.92</c:v>
                </c:pt>
                <c:pt idx="4">
                  <c:v>16.350000000000001</c:v>
                </c:pt>
              </c:numCache>
            </c:numRef>
          </c:val>
          <c:extLst>
            <c:ext xmlns:c16="http://schemas.microsoft.com/office/drawing/2014/chart" uri="{C3380CC4-5D6E-409C-BE32-E72D297353CC}">
              <c16:uniqueId val="{00000001-3873-4040-808E-7BD17E1D09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2.79</c:v>
                </c:pt>
                <c:pt idx="1">
                  <c:v>0.63</c:v>
                </c:pt>
                <c:pt idx="2">
                  <c:v>5.86</c:v>
                </c:pt>
                <c:pt idx="3">
                  <c:v>0.83</c:v>
                </c:pt>
                <c:pt idx="4">
                  <c:v>0.03</c:v>
                </c:pt>
              </c:numCache>
            </c:numRef>
          </c:val>
          <c:smooth val="0"/>
          <c:extLst>
            <c:ext xmlns:c16="http://schemas.microsoft.com/office/drawing/2014/chart" uri="{C3380CC4-5D6E-409C-BE32-E72D297353CC}">
              <c16:uniqueId val="{00000002-3873-4040-808E-7BD17E1D09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0.08</c:v>
                </c:pt>
                <c:pt idx="4">
                  <c:v>#N/A</c:v>
                </c:pt>
                <c:pt idx="5">
                  <c:v>0.08</c:v>
                </c:pt>
                <c:pt idx="6">
                  <c:v>#N/A</c:v>
                </c:pt>
                <c:pt idx="7">
                  <c:v>0.08</c:v>
                </c:pt>
                <c:pt idx="8">
                  <c:v>#N/A</c:v>
                </c:pt>
                <c:pt idx="9">
                  <c:v>0.18</c:v>
                </c:pt>
              </c:numCache>
            </c:numRef>
          </c:val>
          <c:extLst>
            <c:ext xmlns:c16="http://schemas.microsoft.com/office/drawing/2014/chart" uri="{C3380CC4-5D6E-409C-BE32-E72D297353CC}">
              <c16:uniqueId val="{00000000-28EA-43C6-AB34-5460F75BEA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EA-43C6-AB34-5460F75BEAFB}"/>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0.25</c:v>
                </c:pt>
                <c:pt idx="4">
                  <c:v>#N/A</c:v>
                </c:pt>
                <c:pt idx="5">
                  <c:v>0.38</c:v>
                </c:pt>
                <c:pt idx="6">
                  <c:v>#N/A</c:v>
                </c:pt>
                <c:pt idx="7">
                  <c:v>0.04</c:v>
                </c:pt>
                <c:pt idx="8">
                  <c:v>#N/A</c:v>
                </c:pt>
                <c:pt idx="9">
                  <c:v>0.21</c:v>
                </c:pt>
              </c:numCache>
            </c:numRef>
          </c:val>
          <c:extLst>
            <c:ext xmlns:c16="http://schemas.microsoft.com/office/drawing/2014/chart" uri="{C3380CC4-5D6E-409C-BE32-E72D297353CC}">
              <c16:uniqueId val="{00000002-28EA-43C6-AB34-5460F75BEAFB}"/>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c:v>
                </c:pt>
                <c:pt idx="2">
                  <c:v>#N/A</c:v>
                </c:pt>
                <c:pt idx="3">
                  <c:v>1.34</c:v>
                </c:pt>
                <c:pt idx="4">
                  <c:v>#N/A</c:v>
                </c:pt>
                <c:pt idx="5">
                  <c:v>1.38</c:v>
                </c:pt>
                <c:pt idx="6">
                  <c:v>#N/A</c:v>
                </c:pt>
                <c:pt idx="7">
                  <c:v>1.38</c:v>
                </c:pt>
                <c:pt idx="8">
                  <c:v>#N/A</c:v>
                </c:pt>
                <c:pt idx="9">
                  <c:v>0.82</c:v>
                </c:pt>
              </c:numCache>
            </c:numRef>
          </c:val>
          <c:extLst>
            <c:ext xmlns:c16="http://schemas.microsoft.com/office/drawing/2014/chart" uri="{C3380CC4-5D6E-409C-BE32-E72D297353CC}">
              <c16:uniqueId val="{00000003-28EA-43C6-AB34-5460F75BEAFB}"/>
            </c:ext>
          </c:extLst>
        </c:ser>
        <c:ser>
          <c:idx val="4"/>
          <c:order val="4"/>
          <c:tx>
            <c:strRef>
              <c:f>データシート!$A$31</c:f>
              <c:strCache>
                <c:ptCount val="1"/>
                <c:pt idx="0">
                  <c:v>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0.68</c:v>
                </c:pt>
                <c:pt idx="2">
                  <c:v>#N/A</c:v>
                </c:pt>
                <c:pt idx="3">
                  <c:v>0.56999999999999995</c:v>
                </c:pt>
                <c:pt idx="4">
                  <c:v>#N/A</c:v>
                </c:pt>
                <c:pt idx="5">
                  <c:v>0.43</c:v>
                </c:pt>
                <c:pt idx="6">
                  <c:v>#N/A</c:v>
                </c:pt>
                <c:pt idx="7">
                  <c:v>0.57999999999999996</c:v>
                </c:pt>
                <c:pt idx="8">
                  <c:v>#N/A</c:v>
                </c:pt>
                <c:pt idx="9">
                  <c:v>1.39</c:v>
                </c:pt>
              </c:numCache>
            </c:numRef>
          </c:val>
          <c:extLst>
            <c:ext xmlns:c16="http://schemas.microsoft.com/office/drawing/2014/chart" uri="{C3380CC4-5D6E-409C-BE32-E72D297353CC}">
              <c16:uniqueId val="{00000004-28EA-43C6-AB34-5460F75BEAF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2.5499999999999998</c:v>
                </c:pt>
                <c:pt idx="2">
                  <c:v>#N/A</c:v>
                </c:pt>
                <c:pt idx="3">
                  <c:v>2.27</c:v>
                </c:pt>
                <c:pt idx="4">
                  <c:v>#N/A</c:v>
                </c:pt>
                <c:pt idx="5">
                  <c:v>2.33</c:v>
                </c:pt>
                <c:pt idx="6">
                  <c:v>#N/A</c:v>
                </c:pt>
                <c:pt idx="7">
                  <c:v>2.4</c:v>
                </c:pt>
                <c:pt idx="8">
                  <c:v>#N/A</c:v>
                </c:pt>
                <c:pt idx="9">
                  <c:v>2.84</c:v>
                </c:pt>
              </c:numCache>
            </c:numRef>
          </c:val>
          <c:extLst>
            <c:ext xmlns:c16="http://schemas.microsoft.com/office/drawing/2014/chart" uri="{C3380CC4-5D6E-409C-BE32-E72D297353CC}">
              <c16:uniqueId val="{00000005-28EA-43C6-AB34-5460F75BEAF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0.51</c:v>
                </c:pt>
                <c:pt idx="2">
                  <c:v>#N/A</c:v>
                </c:pt>
                <c:pt idx="3">
                  <c:v>0.28999999999999998</c:v>
                </c:pt>
                <c:pt idx="4">
                  <c:v>#N/A</c:v>
                </c:pt>
                <c:pt idx="5">
                  <c:v>1.19</c:v>
                </c:pt>
                <c:pt idx="6">
                  <c:v>#N/A</c:v>
                </c:pt>
                <c:pt idx="7">
                  <c:v>3.25</c:v>
                </c:pt>
                <c:pt idx="8">
                  <c:v>#N/A</c:v>
                </c:pt>
                <c:pt idx="9">
                  <c:v>3.35</c:v>
                </c:pt>
              </c:numCache>
            </c:numRef>
          </c:val>
          <c:extLst>
            <c:ext xmlns:c16="http://schemas.microsoft.com/office/drawing/2014/chart" uri="{C3380CC4-5D6E-409C-BE32-E72D297353CC}">
              <c16:uniqueId val="{00000006-28EA-43C6-AB34-5460F75BEAF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5.98</c:v>
                </c:pt>
                <c:pt idx="2">
                  <c:v>#N/A</c:v>
                </c:pt>
                <c:pt idx="3">
                  <c:v>6.37</c:v>
                </c:pt>
                <c:pt idx="4">
                  <c:v>#N/A</c:v>
                </c:pt>
                <c:pt idx="5">
                  <c:v>9.33</c:v>
                </c:pt>
                <c:pt idx="6">
                  <c:v>#N/A</c:v>
                </c:pt>
                <c:pt idx="7">
                  <c:v>9.3699999999999992</c:v>
                </c:pt>
                <c:pt idx="8">
                  <c:v>#N/A</c:v>
                </c:pt>
                <c:pt idx="9">
                  <c:v>7.87</c:v>
                </c:pt>
              </c:numCache>
            </c:numRef>
          </c:val>
          <c:extLst>
            <c:ext xmlns:c16="http://schemas.microsoft.com/office/drawing/2014/chart" uri="{C3380CC4-5D6E-409C-BE32-E72D297353CC}">
              <c16:uniqueId val="{00000007-28EA-43C6-AB34-5460F75BEAF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c:v>
                </c:pt>
                <c:pt idx="2">
                  <c:v>#N/A</c:v>
                </c:pt>
                <c:pt idx="3">
                  <c:v>17.04</c:v>
                </c:pt>
                <c:pt idx="4">
                  <c:v>#N/A</c:v>
                </c:pt>
                <c:pt idx="5">
                  <c:v>18.010000000000002</c:v>
                </c:pt>
                <c:pt idx="6">
                  <c:v>#N/A</c:v>
                </c:pt>
                <c:pt idx="7">
                  <c:v>19.190000000000001</c:v>
                </c:pt>
                <c:pt idx="8">
                  <c:v>#N/A</c:v>
                </c:pt>
                <c:pt idx="9">
                  <c:v>20.29</c:v>
                </c:pt>
              </c:numCache>
            </c:numRef>
          </c:val>
          <c:extLst>
            <c:ext xmlns:c16="http://schemas.microsoft.com/office/drawing/2014/chart" uri="{C3380CC4-5D6E-409C-BE32-E72D297353CC}">
              <c16:uniqueId val="{00000008-28EA-43C6-AB34-5460F75BEAFB}"/>
            </c:ext>
          </c:extLst>
        </c:ser>
        <c:ser>
          <c:idx val="9"/>
          <c:order val="9"/>
          <c:tx>
            <c:strRef>
              <c:f>データシート!$A$36</c:f>
              <c:strCache>
                <c:ptCount val="1"/>
                <c:pt idx="0">
                  <c:v>介護老人保健施設事業会計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0.89</c:v>
                </c:pt>
                <c:pt idx="2">
                  <c:v>#N/A</c:v>
                </c:pt>
                <c:pt idx="3">
                  <c:v>0.79</c:v>
                </c:pt>
                <c:pt idx="4">
                  <c:v>#N/A</c:v>
                </c:pt>
                <c:pt idx="5">
                  <c:v>0.47</c:v>
                </c:pt>
                <c:pt idx="6">
                  <c:v>#N/A</c:v>
                </c:pt>
                <c:pt idx="7">
                  <c:v>0.31</c:v>
                </c:pt>
                <c:pt idx="8">
                  <c:v>#N/A</c:v>
                </c:pt>
                <c:pt idx="9">
                  <c:v>0</c:v>
                </c:pt>
              </c:numCache>
            </c:numRef>
          </c:val>
          <c:extLst>
            <c:ext xmlns:c16="http://schemas.microsoft.com/office/drawing/2014/chart" uri="{C3380CC4-5D6E-409C-BE32-E72D297353CC}">
              <c16:uniqueId val="{00000009-28EA-43C6-AB34-5460F75BEA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4448</c:v>
                </c:pt>
                <c:pt idx="5">
                  <c:v>4442</c:v>
                </c:pt>
                <c:pt idx="8">
                  <c:v>4485</c:v>
                </c:pt>
                <c:pt idx="11">
                  <c:v>4552</c:v>
                </c:pt>
                <c:pt idx="14">
                  <c:v>4340</c:v>
                </c:pt>
              </c:numCache>
            </c:numRef>
          </c:val>
          <c:extLst>
            <c:ext xmlns:c16="http://schemas.microsoft.com/office/drawing/2014/chart" uri="{C3380CC4-5D6E-409C-BE32-E72D297353CC}">
              <c16:uniqueId val="{00000000-D085-4426-8B2D-53CF6949E7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85-4426-8B2D-53CF6949E7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9</c:v>
                </c:pt>
                <c:pt idx="6">
                  <c:v>9</c:v>
                </c:pt>
                <c:pt idx="9">
                  <c:v>7</c:v>
                </c:pt>
                <c:pt idx="12">
                  <c:v>0</c:v>
                </c:pt>
              </c:numCache>
            </c:numRef>
          </c:val>
          <c:extLst>
            <c:ext xmlns:c16="http://schemas.microsoft.com/office/drawing/2014/chart" uri="{C3380CC4-5D6E-409C-BE32-E72D297353CC}">
              <c16:uniqueId val="{00000002-D085-4426-8B2D-53CF6949E7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403</c:v>
                </c:pt>
                <c:pt idx="3">
                  <c:v>472</c:v>
                </c:pt>
                <c:pt idx="6">
                  <c:v>397</c:v>
                </c:pt>
                <c:pt idx="9">
                  <c:v>291</c:v>
                </c:pt>
                <c:pt idx="12">
                  <c:v>281</c:v>
                </c:pt>
              </c:numCache>
            </c:numRef>
          </c:val>
          <c:extLst>
            <c:ext xmlns:c16="http://schemas.microsoft.com/office/drawing/2014/chart" uri="{C3380CC4-5D6E-409C-BE32-E72D297353CC}">
              <c16:uniqueId val="{00000003-D085-4426-8B2D-53CF6949E7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1599</c:v>
                </c:pt>
                <c:pt idx="3">
                  <c:v>1344</c:v>
                </c:pt>
                <c:pt idx="6">
                  <c:v>1279</c:v>
                </c:pt>
                <c:pt idx="9">
                  <c:v>1004</c:v>
                </c:pt>
                <c:pt idx="12">
                  <c:v>1004</c:v>
                </c:pt>
              </c:numCache>
            </c:numRef>
          </c:val>
          <c:extLst>
            <c:ext xmlns:c16="http://schemas.microsoft.com/office/drawing/2014/chart" uri="{C3380CC4-5D6E-409C-BE32-E72D297353CC}">
              <c16:uniqueId val="{00000004-D085-4426-8B2D-53CF6949E7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85-4426-8B2D-53CF6949E7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85-4426-8B2D-53CF6949E7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3765</c:v>
                </c:pt>
                <c:pt idx="3">
                  <c:v>4029</c:v>
                </c:pt>
                <c:pt idx="6">
                  <c:v>4247</c:v>
                </c:pt>
                <c:pt idx="9">
                  <c:v>4489</c:v>
                </c:pt>
                <c:pt idx="12">
                  <c:v>4372</c:v>
                </c:pt>
              </c:numCache>
            </c:numRef>
          </c:val>
          <c:extLst>
            <c:ext xmlns:c16="http://schemas.microsoft.com/office/drawing/2014/chart" uri="{C3380CC4-5D6E-409C-BE32-E72D297353CC}">
              <c16:uniqueId val="{00000007-D085-4426-8B2D-53CF6949E7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1328</c:v>
                </c:pt>
                <c:pt idx="2">
                  <c:v>#N/A</c:v>
                </c:pt>
                <c:pt idx="3">
                  <c:v>#N/A</c:v>
                </c:pt>
                <c:pt idx="4">
                  <c:v>1412</c:v>
                </c:pt>
                <c:pt idx="5">
                  <c:v>#N/A</c:v>
                </c:pt>
                <c:pt idx="6">
                  <c:v>#N/A</c:v>
                </c:pt>
                <c:pt idx="7">
                  <c:v>1447</c:v>
                </c:pt>
                <c:pt idx="8">
                  <c:v>#N/A</c:v>
                </c:pt>
                <c:pt idx="9">
                  <c:v>#N/A</c:v>
                </c:pt>
                <c:pt idx="10">
                  <c:v>1239</c:v>
                </c:pt>
                <c:pt idx="11">
                  <c:v>#N/A</c:v>
                </c:pt>
                <c:pt idx="12">
                  <c:v>#N/A</c:v>
                </c:pt>
                <c:pt idx="13">
                  <c:v>1317</c:v>
                </c:pt>
                <c:pt idx="14">
                  <c:v>#N/A</c:v>
                </c:pt>
              </c:numCache>
            </c:numRef>
          </c:val>
          <c:smooth val="0"/>
          <c:extLst>
            <c:ext xmlns:c16="http://schemas.microsoft.com/office/drawing/2014/chart" uri="{C3380CC4-5D6E-409C-BE32-E72D297353CC}">
              <c16:uniqueId val="{00000008-D085-4426-8B2D-53CF6949E7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54613</c:v>
                </c:pt>
                <c:pt idx="5">
                  <c:v>54303</c:v>
                </c:pt>
                <c:pt idx="8">
                  <c:v>53130</c:v>
                </c:pt>
                <c:pt idx="11">
                  <c:v>51031</c:v>
                </c:pt>
                <c:pt idx="14">
                  <c:v>49504</c:v>
                </c:pt>
              </c:numCache>
            </c:numRef>
          </c:val>
          <c:extLst>
            <c:ext xmlns:c16="http://schemas.microsoft.com/office/drawing/2014/chart" uri="{C3380CC4-5D6E-409C-BE32-E72D297353CC}">
              <c16:uniqueId val="{00000000-FB31-49B3-8FD2-CA489F4927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243</c:v>
                </c:pt>
                <c:pt idx="5">
                  <c:v>192</c:v>
                </c:pt>
                <c:pt idx="8">
                  <c:v>141</c:v>
                </c:pt>
                <c:pt idx="11">
                  <c:v>100</c:v>
                </c:pt>
                <c:pt idx="14">
                  <c:v>89</c:v>
                </c:pt>
              </c:numCache>
            </c:numRef>
          </c:val>
          <c:extLst>
            <c:ext xmlns:c16="http://schemas.microsoft.com/office/drawing/2014/chart" uri="{C3380CC4-5D6E-409C-BE32-E72D297353CC}">
              <c16:uniqueId val="{00000001-FB31-49B3-8FD2-CA489F4927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7555</c:v>
                </c:pt>
                <c:pt idx="5">
                  <c:v>7730</c:v>
                </c:pt>
                <c:pt idx="8">
                  <c:v>9422</c:v>
                </c:pt>
                <c:pt idx="11">
                  <c:v>10295</c:v>
                </c:pt>
                <c:pt idx="14">
                  <c:v>9286</c:v>
                </c:pt>
              </c:numCache>
            </c:numRef>
          </c:val>
          <c:extLst>
            <c:ext xmlns:c16="http://schemas.microsoft.com/office/drawing/2014/chart" uri="{C3380CC4-5D6E-409C-BE32-E72D297353CC}">
              <c16:uniqueId val="{00000002-FB31-49B3-8FD2-CA489F4927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1-49B3-8FD2-CA489F4927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1-49B3-8FD2-CA489F4927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31-49B3-8FD2-CA489F4927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6216</c:v>
                </c:pt>
                <c:pt idx="3">
                  <c:v>6227</c:v>
                </c:pt>
                <c:pt idx="6">
                  <c:v>6136</c:v>
                </c:pt>
                <c:pt idx="9">
                  <c:v>6062</c:v>
                </c:pt>
                <c:pt idx="12">
                  <c:v>6182</c:v>
                </c:pt>
              </c:numCache>
            </c:numRef>
          </c:val>
          <c:extLst>
            <c:ext xmlns:c16="http://schemas.microsoft.com/office/drawing/2014/chart" uri="{C3380CC4-5D6E-409C-BE32-E72D297353CC}">
              <c16:uniqueId val="{00000006-FB31-49B3-8FD2-CA489F4927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4116</c:v>
                </c:pt>
                <c:pt idx="3">
                  <c:v>3680</c:v>
                </c:pt>
                <c:pt idx="6">
                  <c:v>3929</c:v>
                </c:pt>
                <c:pt idx="9">
                  <c:v>4239</c:v>
                </c:pt>
                <c:pt idx="12">
                  <c:v>4637</c:v>
                </c:pt>
              </c:numCache>
            </c:numRef>
          </c:val>
          <c:extLst>
            <c:ext xmlns:c16="http://schemas.microsoft.com/office/drawing/2014/chart" uri="{C3380CC4-5D6E-409C-BE32-E72D297353CC}">
              <c16:uniqueId val="{00000007-FB31-49B3-8FD2-CA489F4927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16507</c:v>
                </c:pt>
                <c:pt idx="3">
                  <c:v>14547</c:v>
                </c:pt>
                <c:pt idx="6">
                  <c:v>12908</c:v>
                </c:pt>
                <c:pt idx="9">
                  <c:v>10743</c:v>
                </c:pt>
                <c:pt idx="12">
                  <c:v>9376</c:v>
                </c:pt>
              </c:numCache>
            </c:numRef>
          </c:val>
          <c:extLst>
            <c:ext xmlns:c16="http://schemas.microsoft.com/office/drawing/2014/chart" uri="{C3380CC4-5D6E-409C-BE32-E72D297353CC}">
              <c16:uniqueId val="{00000008-FB31-49B3-8FD2-CA489F4927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c:v>
                </c:pt>
                <c:pt idx="3">
                  <c:v>16</c:v>
                </c:pt>
                <c:pt idx="6">
                  <c:v>7</c:v>
                </c:pt>
                <c:pt idx="9">
                  <c:v>0</c:v>
                </c:pt>
                <c:pt idx="12">
                  <c:v>0</c:v>
                </c:pt>
              </c:numCache>
            </c:numRef>
          </c:val>
          <c:extLst>
            <c:ext xmlns:c16="http://schemas.microsoft.com/office/drawing/2014/chart" uri="{C3380CC4-5D6E-409C-BE32-E72D297353CC}">
              <c16:uniqueId val="{00000009-FB31-49B3-8FD2-CA489F4927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48931</c:v>
                </c:pt>
                <c:pt idx="3">
                  <c:v>49646</c:v>
                </c:pt>
                <c:pt idx="6">
                  <c:v>48603</c:v>
                </c:pt>
                <c:pt idx="9">
                  <c:v>46546</c:v>
                </c:pt>
                <c:pt idx="12">
                  <c:v>44795</c:v>
                </c:pt>
              </c:numCache>
            </c:numRef>
          </c:val>
          <c:extLst>
            <c:ext xmlns:c16="http://schemas.microsoft.com/office/drawing/2014/chart" uri="{C3380CC4-5D6E-409C-BE32-E72D297353CC}">
              <c16:uniqueId val="{0000000A-FB31-49B3-8FD2-CA489F4927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13384</c:v>
                </c:pt>
                <c:pt idx="2">
                  <c:v>#N/A</c:v>
                </c:pt>
                <c:pt idx="3">
                  <c:v>#N/A</c:v>
                </c:pt>
                <c:pt idx="4">
                  <c:v>11892</c:v>
                </c:pt>
                <c:pt idx="5">
                  <c:v>#N/A</c:v>
                </c:pt>
                <c:pt idx="6">
                  <c:v>#N/A</c:v>
                </c:pt>
                <c:pt idx="7">
                  <c:v>8890</c:v>
                </c:pt>
                <c:pt idx="8">
                  <c:v>#N/A</c:v>
                </c:pt>
                <c:pt idx="9">
                  <c:v>#N/A</c:v>
                </c:pt>
                <c:pt idx="10">
                  <c:v>6165</c:v>
                </c:pt>
                <c:pt idx="11">
                  <c:v>#N/A</c:v>
                </c:pt>
                <c:pt idx="12">
                  <c:v>#N/A</c:v>
                </c:pt>
                <c:pt idx="13">
                  <c:v>6111</c:v>
                </c:pt>
                <c:pt idx="14">
                  <c:v>#N/A</c:v>
                </c:pt>
              </c:numCache>
            </c:numRef>
          </c:val>
          <c:smooth val="0"/>
          <c:extLst>
            <c:ext xmlns:c16="http://schemas.microsoft.com/office/drawing/2014/chart" uri="{C3380CC4-5D6E-409C-BE32-E72D297353CC}">
              <c16:uniqueId val="{0000000B-FB31-49B3-8FD2-CA489F4927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3586</c:v>
                </c:pt>
                <c:pt idx="1">
                  <c:v>3853</c:v>
                </c:pt>
                <c:pt idx="2">
                  <c:v>4240</c:v>
                </c:pt>
              </c:numCache>
            </c:numRef>
          </c:val>
          <c:extLst>
            <c:ext xmlns:c16="http://schemas.microsoft.com/office/drawing/2014/chart" uri="{C3380CC4-5D6E-409C-BE32-E72D297353CC}">
              <c16:uniqueId val="{00000000-52A5-4765-A3B1-5994A4CEAA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52A5-4765-A3B1-5994A4CEAA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5902</c:v>
                </c:pt>
                <c:pt idx="1">
                  <c:v>6041</c:v>
                </c:pt>
                <c:pt idx="2">
                  <c:v>4391</c:v>
                </c:pt>
              </c:numCache>
            </c:numRef>
          </c:val>
          <c:extLst>
            <c:ext xmlns:c16="http://schemas.microsoft.com/office/drawing/2014/chart" uri="{C3380CC4-5D6E-409C-BE32-E72D297353CC}">
              <c16:uniqueId val="{00000002-52A5-4765-A3B1-5994A4CEAA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88,493
83,979
481.62
47,185,550
44,473,326
2,042,067
25,938,991
44,795,190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ヶ年平均）は、直近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ヶ年は横ばいで推移しており類似団体平均値を下回っている。単年度財政力指数は、景気回復や企業業績の伸びによる個人・法人市民税の増、棚卸資産などの増による固定資産税の増により前年度より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合併特例期間の終了を見据え、今後「歳入に見合った歳出」の徹底による歳出削減と市税徴収強化によって、引き続き持続可能な財政運営に努める。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経常一般財源において、地方税（</a:t>
          </a:r>
          <a:r>
            <a:rPr kumimoji="1" lang="en-US" altLang="ja-JP" sz="1300" baseline="0">
              <a:latin typeface="ＭＳ Ｐゴシック" panose="020B0600070205080204" pitchFamily="50" charset="-128"/>
              <a:ea typeface="ＭＳ Ｐゴシック" panose="020B0600070205080204" pitchFamily="50" charset="-128"/>
            </a:rPr>
            <a:t>+228</a:t>
          </a:r>
          <a:r>
            <a:rPr kumimoji="1" lang="ja-JP" altLang="en-US" sz="1300" baseline="0">
              <a:latin typeface="ＭＳ Ｐゴシック" panose="020B0600070205080204" pitchFamily="50" charset="-128"/>
              <a:ea typeface="ＭＳ Ｐゴシック" panose="020B0600070205080204" pitchFamily="50" charset="-128"/>
            </a:rPr>
            <a:t>百万円）や県税交付金（</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百万円）等の増加があったものの臨時財政対策債が</a:t>
          </a:r>
          <a:r>
            <a:rPr kumimoji="1" lang="en-US" altLang="ja-JP" sz="1300" baseline="0">
              <a:latin typeface="ＭＳ Ｐゴシック" panose="020B0600070205080204" pitchFamily="50" charset="-128"/>
              <a:ea typeface="ＭＳ Ｐゴシック" panose="020B0600070205080204" pitchFamily="50" charset="-128"/>
            </a:rPr>
            <a:t>471</a:t>
          </a:r>
          <a:r>
            <a:rPr kumimoji="1" lang="ja-JP" altLang="en-US" sz="1300" baseline="0">
              <a:latin typeface="ＭＳ Ｐゴシック" panose="020B0600070205080204" pitchFamily="50" charset="-128"/>
              <a:ea typeface="ＭＳ Ｐゴシック" panose="020B0600070205080204" pitchFamily="50" charset="-128"/>
            </a:rPr>
            <a:t>百万円（▲</a:t>
          </a:r>
          <a:r>
            <a:rPr kumimoji="1" lang="en-US" altLang="ja-JP" sz="1300" baseline="0">
              <a:latin typeface="ＭＳ Ｐゴシック" panose="020B0600070205080204" pitchFamily="50" charset="-128"/>
              <a:ea typeface="ＭＳ Ｐゴシック" panose="020B0600070205080204" pitchFamily="50" charset="-128"/>
            </a:rPr>
            <a:t>82.6%</a:t>
          </a:r>
          <a:r>
            <a:rPr kumimoji="1" lang="ja-JP" altLang="en-US" sz="1300" baseline="0">
              <a:latin typeface="ＭＳ Ｐゴシック" panose="020B0600070205080204" pitchFamily="50" charset="-128"/>
              <a:ea typeface="ＭＳ Ｐゴシック" panose="020B0600070205080204" pitchFamily="50" charset="-128"/>
            </a:rPr>
            <a:t>）減等の影響により</a:t>
          </a:r>
          <a:r>
            <a:rPr kumimoji="1" lang="en-US" altLang="ja-JP" sz="1300" baseline="0">
              <a:latin typeface="ＭＳ Ｐゴシック" panose="020B0600070205080204" pitchFamily="50" charset="-128"/>
              <a:ea typeface="ＭＳ Ｐゴシック" panose="020B0600070205080204" pitchFamily="50" charset="-128"/>
            </a:rPr>
            <a:t>356</a:t>
          </a:r>
          <a:r>
            <a:rPr kumimoji="1" lang="ja-JP" altLang="en-US" sz="1300" baseline="0">
              <a:latin typeface="ＭＳ Ｐゴシック" panose="020B0600070205080204" pitchFamily="50" charset="-128"/>
              <a:ea typeface="ＭＳ Ｐゴシック" panose="020B0600070205080204" pitchFamily="50" charset="-128"/>
            </a:rPr>
            <a:t>百万円減少し、経常経費において、人件費が</a:t>
          </a:r>
          <a:r>
            <a:rPr kumimoji="1" lang="en-US" altLang="ja-JP" sz="1300" baseline="0">
              <a:latin typeface="ＭＳ Ｐゴシック" panose="020B0600070205080204" pitchFamily="50" charset="-128"/>
              <a:ea typeface="ＭＳ Ｐゴシック" panose="020B0600070205080204" pitchFamily="50" charset="-128"/>
            </a:rPr>
            <a:t>222</a:t>
          </a:r>
          <a:r>
            <a:rPr kumimoji="1" lang="ja-JP" altLang="en-US" sz="1300" baseline="0">
              <a:latin typeface="ＭＳ Ｐゴシック" panose="020B0600070205080204" pitchFamily="50" charset="-128"/>
              <a:ea typeface="ＭＳ Ｐゴシック" panose="020B0600070205080204" pitchFamily="50" charset="-128"/>
            </a:rPr>
            <a:t>百万円の増等の影響により</a:t>
          </a:r>
          <a:r>
            <a:rPr kumimoji="1" lang="en-US" altLang="ja-JP" sz="1300" baseline="0">
              <a:latin typeface="ＭＳ Ｐゴシック" panose="020B0600070205080204" pitchFamily="50" charset="-128"/>
              <a:ea typeface="ＭＳ Ｐゴシック" panose="020B0600070205080204" pitchFamily="50" charset="-128"/>
            </a:rPr>
            <a:t>65</a:t>
          </a:r>
          <a:r>
            <a:rPr kumimoji="1" lang="ja-JP" altLang="en-US" sz="1300" baseline="0">
              <a:latin typeface="ＭＳ Ｐゴシック" panose="020B0600070205080204" pitchFamily="50" charset="-128"/>
              <a:ea typeface="ＭＳ Ｐゴシック" panose="020B0600070205080204" pitchFamily="50" charset="-128"/>
            </a:rPr>
            <a:t>百万円増加した結果、経常収支比率は</a:t>
          </a:r>
          <a:r>
            <a:rPr kumimoji="1" lang="en-US" altLang="ja-JP" sz="1300" baseline="0">
              <a:latin typeface="ＭＳ Ｐゴシック" panose="020B0600070205080204" pitchFamily="50" charset="-128"/>
              <a:ea typeface="ＭＳ Ｐゴシック" panose="020B0600070205080204" pitchFamily="50" charset="-128"/>
            </a:rPr>
            <a:t>1.5</a:t>
          </a:r>
          <a:r>
            <a:rPr kumimoji="1" lang="ja-JP" altLang="en-US" sz="1300" baseline="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87884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30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146304</xdr:rowOff>
    </xdr:from>
    <xdr:to>
      <xdr:col>19</xdr:col>
      <xdr:colOff>133350</xdr:colOff>
      <xdr:row>61</xdr:row>
      <xdr:rowOff>114554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9040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146304</xdr:rowOff>
    </xdr:from>
    <xdr:to>
      <xdr:col>15</xdr:col>
      <xdr:colOff>82550</xdr:colOff>
      <xdr:row>62</xdr:row>
      <xdr:rowOff>126492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90404"/>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126492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633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95504</xdr:rowOff>
    </xdr:from>
    <xdr:to>
      <xdr:col>15</xdr:col>
      <xdr:colOff>133350</xdr:colOff>
      <xdr:row>59</xdr:row>
      <xdr:rowOff>25654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35831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主に地域手当、勤勉手当の引き上げにより増加し、物件費においては、新型コロナウイルスワクチン接種事業の縮小のほか、小規模事業者事業維持・支援金交付に係る業務委託、キャッシュレスポイント還元事業委託の減により減少し、前年度比</a:t>
          </a:r>
          <a:r>
            <a:rPr kumimoji="1" lang="en-US" altLang="ja-JP" sz="1300">
              <a:latin typeface="ＭＳ Ｐゴシック" panose="020B0600070205080204" pitchFamily="50" charset="-128"/>
              <a:ea typeface="ＭＳ Ｐゴシック" panose="020B0600070205080204" pitchFamily="50" charset="-128"/>
            </a:rPr>
            <a:t>6,930</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類似団体平均を上回っていることから、引き続き施設の維持管理の見直し、統廃合等を含めた行財政改革の実践などにより経費の削減に努める。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44752</xdr:rowOff>
    </xdr:from>
    <xdr:to>
      <xdr:col>23</xdr:col>
      <xdr:colOff>133350</xdr:colOff>
      <xdr:row>83</xdr:row>
      <xdr:rowOff>100493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75102"/>
          <a:ext cx="8382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25794</xdr:rowOff>
    </xdr:from>
    <xdr:to>
      <xdr:col>19</xdr:col>
      <xdr:colOff>133350</xdr:colOff>
      <xdr:row>83</xdr:row>
      <xdr:rowOff>100493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6144"/>
          <a:ext cx="889000" cy="7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165812</xdr:rowOff>
    </xdr:from>
    <xdr:to>
      <xdr:col>15</xdr:col>
      <xdr:colOff>82550</xdr:colOff>
      <xdr:row>83</xdr:row>
      <xdr:rowOff>25794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471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59527</xdr:rowOff>
    </xdr:from>
    <xdr:to>
      <xdr:col>11</xdr:col>
      <xdr:colOff>31750</xdr:colOff>
      <xdr:row>82</xdr:row>
      <xdr:rowOff>165812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8427"/>
          <a:ext cx="889000" cy="1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165402</xdr:rowOff>
    </xdr:from>
    <xdr:to>
      <xdr:col>23</xdr:col>
      <xdr:colOff>184150</xdr:colOff>
      <xdr:row>83</xdr:row>
      <xdr:rowOff>95552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137479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9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49693</xdr:rowOff>
    </xdr:from>
    <xdr:to>
      <xdr:col>19</xdr:col>
      <xdr:colOff>184150</xdr:colOff>
      <xdr:row>83</xdr:row>
      <xdr:rowOff>151293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136070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6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146444</xdr:rowOff>
    </xdr:from>
    <xdr:to>
      <xdr:col>15</xdr:col>
      <xdr:colOff>133350</xdr:colOff>
      <xdr:row>83</xdr:row>
      <xdr:rowOff>76594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61371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115012</xdr:rowOff>
    </xdr:from>
    <xdr:to>
      <xdr:col>11</xdr:col>
      <xdr:colOff>82550</xdr:colOff>
      <xdr:row>83</xdr:row>
      <xdr:rowOff>45162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29939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8727</xdr:rowOff>
    </xdr:from>
    <xdr:to>
      <xdr:col>7</xdr:col>
      <xdr:colOff>31750</xdr:colOff>
      <xdr:row>82</xdr:row>
      <xdr:rowOff>110327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95104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5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ポイント増加となった。類似団体平均と同程度の水準となるよう、引き続き社会情勢の変化や国の公務員制度改革の動向等も踏まえ、給与制度の適正化を進めるとともに、人件費の抑制に努める。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14514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月</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日の</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町合併以来、定員適正化計画（</a:t>
          </a:r>
          <a:r>
            <a:rPr kumimoji="1" lang="en-US" altLang="ja-JP" sz="1300" baseline="0">
              <a:latin typeface="ＭＳ Ｐゴシック" panose="020B0600070205080204" pitchFamily="50" charset="-128"/>
              <a:ea typeface="ＭＳ Ｐゴシック" panose="020B0600070205080204" pitchFamily="50" charset="-128"/>
            </a:rPr>
            <a:t>H17</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H22</a:t>
          </a:r>
          <a:r>
            <a:rPr kumimoji="1" lang="ja-JP" altLang="en-US" sz="1300" baseline="0">
              <a:latin typeface="ＭＳ Ｐゴシック" panose="020B0600070205080204" pitchFamily="50" charset="-128"/>
              <a:ea typeface="ＭＳ Ｐゴシック" panose="020B0600070205080204" pitchFamily="50" charset="-128"/>
            </a:rPr>
            <a:t>）、定員適正化計画</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次計画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H22</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H27</a:t>
          </a:r>
          <a:r>
            <a:rPr kumimoji="1" lang="ja-JP" altLang="en-US" sz="1300" baseline="0">
              <a:latin typeface="ＭＳ Ｐゴシック" panose="020B0600070205080204" pitchFamily="50" charset="-128"/>
              <a:ea typeface="ＭＳ Ｐゴシック" panose="020B0600070205080204" pitchFamily="50" charset="-128"/>
            </a:rPr>
            <a:t>）、定員適正化計画</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次計画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H27</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R2</a:t>
          </a:r>
          <a:r>
            <a:rPr kumimoji="1" lang="ja-JP" altLang="en-US" sz="1300" baseline="0">
              <a:latin typeface="ＭＳ Ｐゴシック" panose="020B0600070205080204" pitchFamily="50" charset="-128"/>
              <a:ea typeface="ＭＳ Ｐゴシック" panose="020B0600070205080204" pitchFamily="50" charset="-128"/>
            </a:rPr>
            <a:t>）、定員適正化計画</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次計画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R2</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R7</a:t>
          </a:r>
          <a:r>
            <a:rPr kumimoji="1" lang="ja-JP" altLang="en-US" sz="1300" baseline="0">
              <a:latin typeface="ＭＳ Ｐゴシック" panose="020B0600070205080204" pitchFamily="50" charset="-128"/>
              <a:ea typeface="ＭＳ Ｐゴシック" panose="020B0600070205080204" pitchFamily="50" charset="-128"/>
            </a:rPr>
            <a:t>）に基づき、勧奨退職の推進や採用の抑制により計画以上のペースで縮減してきた。近年はマンパワーの維持のため雇用の抑制を控えており、前年度比</a:t>
          </a:r>
          <a:r>
            <a:rPr kumimoji="1" lang="en-US" altLang="ja-JP" sz="1300" baseline="0">
              <a:latin typeface="ＭＳ Ｐゴシック" panose="020B0600070205080204" pitchFamily="50" charset="-128"/>
              <a:ea typeface="ＭＳ Ｐゴシック" panose="020B0600070205080204" pitchFamily="50" charset="-128"/>
            </a:rPr>
            <a:t>0.18</a:t>
          </a:r>
          <a:r>
            <a:rPr kumimoji="1" lang="ja-JP" altLang="en-US" sz="1300" baseline="0">
              <a:latin typeface="ＭＳ Ｐゴシック" panose="020B0600070205080204" pitchFamily="50" charset="-128"/>
              <a:ea typeface="ＭＳ Ｐゴシック" panose="020B0600070205080204" pitchFamily="50" charset="-128"/>
            </a:rPr>
            <a:t>人増加したが、類似団体平均を下回っている状況にある。今後も民間委託等の推進を図るなど事務事業の見直しと適正人員の配置及び会計年度任用職員の活用を行い、より適切な定員管理に努める。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2222</xdr:rowOff>
    </xdr:from>
    <xdr:to>
      <xdr:col>81</xdr:col>
      <xdr:colOff>44450</xdr:colOff>
      <xdr:row>62</xdr:row>
      <xdr:rowOff>38418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212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2222</xdr:rowOff>
    </xdr:from>
    <xdr:to>
      <xdr:col>77</xdr:col>
      <xdr:colOff>44450</xdr:colOff>
      <xdr:row>62</xdr:row>
      <xdr:rowOff>26353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321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26353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32385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4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122872</xdr:rowOff>
    </xdr:from>
    <xdr:to>
      <xdr:col>77</xdr:col>
      <xdr:colOff>95250</xdr:colOff>
      <xdr:row>62</xdr:row>
      <xdr:rowOff>53022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147003</xdr:rowOff>
    </xdr:from>
    <xdr:to>
      <xdr:col>73</xdr:col>
      <xdr:colOff>44450</xdr:colOff>
      <xdr:row>62</xdr:row>
      <xdr:rowOff>77153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93362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新規借入の際には交付税措置率の高い事業債（旧合併特例事業債（特例分）、臨時財政対策債）に厳選していることに加え、公営企業会計での起債償還が進んでいることに伴う繰入金の大幅な減少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類似団体平均をやや上回ったものの、引き続き交付税措置率の高い有利な起債を発行するなど、財務体質の改善に努める。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11176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4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69088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270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将来負担比率は、公営企業等繰入見込額や地方債現在高の減少が寄与し、前年度から</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ポイント改善した。</a:t>
          </a:r>
        </a:p>
        <a:p>
          <a:r>
            <a:rPr kumimoji="1" lang="ja-JP" altLang="en-US" sz="1300" baseline="0">
              <a:latin typeface="ＭＳ Ｐゴシック" panose="020B0600070205080204" pitchFamily="50" charset="-128"/>
              <a:ea typeface="ＭＳ Ｐゴシック" panose="020B0600070205080204" pitchFamily="50" charset="-128"/>
            </a:rPr>
            <a:t>　地方債残高と基金残高の動向は将来負担比率に大きな影響を及ぼすものであることから、可能な限り基金などの確保を図るとともに、引き続き定員管理の適正化や事務事業の見直しなどの実践に努める。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65496</xdr:rowOff>
    </xdr:from>
    <xdr:to>
      <xdr:col>81</xdr:col>
      <xdr:colOff>44450</xdr:colOff>
      <xdr:row>15</xdr:row>
      <xdr:rowOff>73539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3724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73539</xdr:rowOff>
    </xdr:from>
    <xdr:to>
      <xdr:col>77</xdr:col>
      <xdr:colOff>44450</xdr:colOff>
      <xdr:row>16</xdr:row>
      <xdr:rowOff>33081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45289"/>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33081</xdr:rowOff>
    </xdr:from>
    <xdr:to>
      <xdr:col>72</xdr:col>
      <xdr:colOff>203200</xdr:colOff>
      <xdr:row>17</xdr:row>
      <xdr:rowOff>43180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76281"/>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43180</xdr:rowOff>
    </xdr:from>
    <xdr:to>
      <xdr:col>68</xdr:col>
      <xdr:colOff>152400</xdr:colOff>
      <xdr:row>17</xdr:row>
      <xdr:rowOff>152340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57830"/>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22739</xdr:rowOff>
    </xdr:from>
    <xdr:to>
      <xdr:col>77</xdr:col>
      <xdr:colOff>95250</xdr:colOff>
      <xdr:row>15</xdr:row>
      <xdr:rowOff>124339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109116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8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153731</xdr:rowOff>
    </xdr:from>
    <xdr:to>
      <xdr:col>73</xdr:col>
      <xdr:colOff>44450</xdr:colOff>
      <xdr:row>16</xdr:row>
      <xdr:rowOff>83881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68658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163830</xdr:rowOff>
    </xdr:from>
    <xdr:to>
      <xdr:col>68</xdr:col>
      <xdr:colOff>203200</xdr:colOff>
      <xdr:row>17</xdr:row>
      <xdr:rowOff>93980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78757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101540</xdr:rowOff>
    </xdr:from>
    <xdr:to>
      <xdr:col>64</xdr:col>
      <xdr:colOff>152400</xdr:colOff>
      <xdr:row>18</xdr:row>
      <xdr:rowOff>31690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16467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88,493
83,979
481.62
47,185,550
44,473,326
2,042,067
25,938,991
44,795,190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人件費については、主に地域手当、勤勉手当の引き上げにより増加したため、経常収支比率は前年度と比較して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今後も定員適正化計画に基づく職員数の削減を進めるとともに、時間外勤務手当等の削減により一層努める。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32294</xdr:rowOff>
    </xdr:from>
    <xdr:to>
      <xdr:col>24</xdr:col>
      <xdr:colOff>25400</xdr:colOff>
      <xdr:row>36</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449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164556</xdr:rowOff>
    </xdr:from>
    <xdr:to>
      <xdr:col>19</xdr:col>
      <xdr:colOff>187325</xdr:colOff>
      <xdr:row>36</xdr:row>
      <xdr:rowOff>32294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65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164556</xdr:rowOff>
    </xdr:from>
    <xdr:to>
      <xdr:col>15</xdr:col>
      <xdr:colOff>98425</xdr:colOff>
      <xdr:row>36</xdr:row>
      <xdr:rowOff>156392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653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19231</xdr:rowOff>
    </xdr:from>
    <xdr:to>
      <xdr:col>11</xdr:col>
      <xdr:colOff>9525</xdr:colOff>
      <xdr:row>36</xdr:row>
      <xdr:rowOff>156392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143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152944</xdr:rowOff>
    </xdr:from>
    <xdr:to>
      <xdr:col>20</xdr:col>
      <xdr:colOff>38100</xdr:colOff>
      <xdr:row>36</xdr:row>
      <xdr:rowOff>83094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113756</xdr:rowOff>
    </xdr:from>
    <xdr:to>
      <xdr:col>15</xdr:col>
      <xdr:colOff>149225</xdr:colOff>
      <xdr:row>36</xdr:row>
      <xdr:rowOff>43906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28683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105592</xdr:rowOff>
    </xdr:from>
    <xdr:to>
      <xdr:col>11</xdr:col>
      <xdr:colOff>60325</xdr:colOff>
      <xdr:row>37</xdr:row>
      <xdr:rowOff>35742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20519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54808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広い面積を有するためごみ収集運搬業務の負担や、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町合併による複数施設の運営などが依然として大きな割合を占めていることから、今後も民間委託等による事務事業の見直しや施設の統廃合を含めた行財政改革を実践し、歳出削減に努める。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扶助費は、障害福祉サービス給付事業費の増などにより増加したことに加えて、経常一般財源総額が臨時財政対策債の減などにより減少したことにより、経常収支比率は前年度と比較して</a:t>
          </a:r>
          <a:r>
            <a:rPr kumimoji="1" lang="en-US" altLang="ja-JP" sz="1100" baseline="0">
              <a:latin typeface="ＭＳ Ｐゴシック" panose="020B0600070205080204" pitchFamily="50" charset="-128"/>
              <a:ea typeface="ＭＳ Ｐゴシック" panose="020B0600070205080204" pitchFamily="50" charset="-128"/>
            </a:rPr>
            <a:t>0.7</a:t>
          </a:r>
          <a:r>
            <a:rPr kumimoji="1" lang="ja-JP" altLang="en-US" sz="1100" baseline="0">
              <a:latin typeface="ＭＳ Ｐゴシック" panose="020B0600070205080204" pitchFamily="50" charset="-128"/>
              <a:ea typeface="ＭＳ Ｐゴシック" panose="020B0600070205080204" pitchFamily="50" charset="-128"/>
            </a:rPr>
            <a:t>ポイント上回った。</a:t>
          </a:r>
        </a:p>
        <a:p>
          <a:r>
            <a:rPr kumimoji="1" lang="ja-JP" altLang="en-US" sz="1100" baseline="0">
              <a:latin typeface="ＭＳ Ｐゴシック" panose="020B0600070205080204" pitchFamily="50" charset="-128"/>
              <a:ea typeface="ＭＳ Ｐゴシック" panose="020B0600070205080204" pitchFamily="50" charset="-128"/>
            </a:rPr>
            <a:t>　今後、少子化が進み、児童福祉費等に係る扶助費の減少は見込まれるが、一方で高齢化による老人福祉費等による扶助費の増加が見込まれることから、事業見直しにより適度なサービス水準と経費のバランスに留意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特別会計への繰出金は、介護サービス等の需要増などにより介護保険事業や後期高齢者医療事業への繰出金が増加したことが影響し、前年度と比較して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今後も特別会計、企業会計においては独立採算制を念頭においた健全化に努め、赤字補填のための繰出金の削減に努める。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補助費等その他に係る経常収支比率が類似団体よりも上回るのは、一部事務組合の公立病院への補助金が多額になっているためである。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今後も効果の薄れてきた事業や補助金適正化計画に基づき補助金等を見直し、さらなる削減に努める。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3556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庁舎整備事業等の大規模建設事業にかかる償還が進んだことなどから地方債現在高が約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億円減少し、前年度比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今後も臨時財政対策債や合併特例事業債など交付税措置率が高い有利な起債を厳選し、悪化につながらないよう、財務体質の改善に努める。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40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110998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110998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人件費や繰出金等の増加や、経常一般財源、特に地方交付税が減少したことにより、前年度比で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類似団体平均からは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ポイント下回っているものの、今後も継続した行財政改革を進めることにより、一層の改善に努める。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0002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167005</xdr:rowOff>
    </xdr:from>
    <xdr:to>
      <xdr:col>78</xdr:col>
      <xdr:colOff>69850</xdr:colOff>
      <xdr:row>75</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828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167005</xdr:rowOff>
    </xdr:from>
    <xdr:to>
      <xdr:col>73</xdr:col>
      <xdr:colOff>180975</xdr:colOff>
      <xdr:row>76</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8285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08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161925</xdr:rowOff>
    </xdr:from>
    <xdr:to>
      <xdr:col>78</xdr:col>
      <xdr:colOff>120650</xdr:colOff>
      <xdr:row>75</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102252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116205</xdr:rowOff>
    </xdr:from>
    <xdr:to>
      <xdr:col>74</xdr:col>
      <xdr:colOff>31750</xdr:colOff>
      <xdr:row>74</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56532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15996</xdr:rowOff>
    </xdr:from>
    <xdr:to>
      <xdr:col>29</xdr:col>
      <xdr:colOff>127000</xdr:colOff>
      <xdr:row>14</xdr:row>
      <xdr:rowOff>65030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63921"/>
          <a:ext cx="647700" cy="4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65030</xdr:rowOff>
    </xdr:from>
    <xdr:to>
      <xdr:col>26</xdr:col>
      <xdr:colOff>50800</xdr:colOff>
      <xdr:row>14</xdr:row>
      <xdr:rowOff>78994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12955"/>
          <a:ext cx="698500" cy="1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78994</xdr:rowOff>
    </xdr:from>
    <xdr:to>
      <xdr:col>22</xdr:col>
      <xdr:colOff>114300</xdr:colOff>
      <xdr:row>14</xdr:row>
      <xdr:rowOff>113093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26919"/>
          <a:ext cx="6985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113093</xdr:rowOff>
    </xdr:from>
    <xdr:to>
      <xdr:col>18</xdr:col>
      <xdr:colOff>177800</xdr:colOff>
      <xdr:row>14</xdr:row>
      <xdr:rowOff>161309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1018"/>
          <a:ext cx="698500" cy="4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136646</xdr:rowOff>
    </xdr:from>
    <xdr:to>
      <xdr:col>29</xdr:col>
      <xdr:colOff>177800</xdr:colOff>
      <xdr:row>14</xdr:row>
      <xdr:rowOff>66796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153173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14230</xdr:rowOff>
    </xdr:from>
    <xdr:to>
      <xdr:col>26</xdr:col>
      <xdr:colOff>101600</xdr:colOff>
      <xdr:row>14</xdr:row>
      <xdr:rowOff>115830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126007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28194</xdr:rowOff>
    </xdr:from>
    <xdr:to>
      <xdr:col>22</xdr:col>
      <xdr:colOff>165100</xdr:colOff>
      <xdr:row>14</xdr:row>
      <xdr:rowOff>129794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7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139971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4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62293</xdr:rowOff>
    </xdr:from>
    <xdr:to>
      <xdr:col>19</xdr:col>
      <xdr:colOff>38100</xdr:colOff>
      <xdr:row>14</xdr:row>
      <xdr:rowOff>163893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2620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110509</xdr:rowOff>
    </xdr:from>
    <xdr:to>
      <xdr:col>15</xdr:col>
      <xdr:colOff>101600</xdr:colOff>
      <xdr:row>15</xdr:row>
      <xdr:rowOff>40659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50836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188167</xdr:rowOff>
    </xdr:from>
    <xdr:to>
      <xdr:col>29</xdr:col>
      <xdr:colOff>127000</xdr:colOff>
      <xdr:row>35</xdr:row>
      <xdr:rowOff>219224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8517"/>
          <a:ext cx="647700" cy="31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145941</xdr:rowOff>
    </xdr:from>
    <xdr:to>
      <xdr:col>26</xdr:col>
      <xdr:colOff>50800</xdr:colOff>
      <xdr:row>35</xdr:row>
      <xdr:rowOff>219224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56291"/>
          <a:ext cx="698500" cy="7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145941</xdr:rowOff>
    </xdr:from>
    <xdr:to>
      <xdr:col>22</xdr:col>
      <xdr:colOff>114300</xdr:colOff>
      <xdr:row>35</xdr:row>
      <xdr:rowOff>162465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6291"/>
          <a:ext cx="698500" cy="16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162465</xdr:rowOff>
    </xdr:from>
    <xdr:to>
      <xdr:col>18</xdr:col>
      <xdr:colOff>177800</xdr:colOff>
      <xdr:row>35</xdr:row>
      <xdr:rowOff>195842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72815"/>
          <a:ext cx="698500" cy="33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137367</xdr:rowOff>
    </xdr:from>
    <xdr:to>
      <xdr:col>29</xdr:col>
      <xdr:colOff>177800</xdr:colOff>
      <xdr:row>35</xdr:row>
      <xdr:rowOff>238967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109444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1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168424</xdr:rowOff>
    </xdr:from>
    <xdr:to>
      <xdr:col>26</xdr:col>
      <xdr:colOff>101600</xdr:colOff>
      <xdr:row>35</xdr:row>
      <xdr:rowOff>270024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254801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95141</xdr:rowOff>
    </xdr:from>
    <xdr:to>
      <xdr:col>22</xdr:col>
      <xdr:colOff>165100</xdr:colOff>
      <xdr:row>35</xdr:row>
      <xdr:rowOff>196741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206918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111665</xdr:rowOff>
    </xdr:from>
    <xdr:to>
      <xdr:col>19</xdr:col>
      <xdr:colOff>38100</xdr:colOff>
      <xdr:row>35</xdr:row>
      <xdr:rowOff>213265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2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223442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145042</xdr:rowOff>
    </xdr:from>
    <xdr:to>
      <xdr:col>15</xdr:col>
      <xdr:colOff>101600</xdr:colOff>
      <xdr:row>35</xdr:row>
      <xdr:rowOff>246642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256819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88,493
83,979
481.62
47,185,550
44,473,326
2,042,067
25,938,991
44,795,190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37935</xdr:rowOff>
    </xdr:from>
    <xdr:to>
      <xdr:col>24</xdr:col>
      <xdr:colOff>63500</xdr:colOff>
      <xdr:row>34</xdr:row>
      <xdr:rowOff>82855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7235"/>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82855</xdr:rowOff>
    </xdr:from>
    <xdr:to>
      <xdr:col>19</xdr:col>
      <xdr:colOff>177800</xdr:colOff>
      <xdr:row>34</xdr:row>
      <xdr:rowOff>83007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215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83007</xdr:rowOff>
    </xdr:from>
    <xdr:to>
      <xdr:col>15</xdr:col>
      <xdr:colOff>50800</xdr:colOff>
      <xdr:row>34</xdr:row>
      <xdr:rowOff>120650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2307"/>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120650</xdr:rowOff>
    </xdr:from>
    <xdr:to>
      <xdr:col>10</xdr:col>
      <xdr:colOff>114300</xdr:colOff>
      <xdr:row>35</xdr:row>
      <xdr:rowOff>78854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9950"/>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158585</xdr:rowOff>
    </xdr:from>
    <xdr:to>
      <xdr:col>24</xdr:col>
      <xdr:colOff>114300</xdr:colOff>
      <xdr:row>34</xdr:row>
      <xdr:rowOff>88735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32055</xdr:rowOff>
    </xdr:from>
    <xdr:to>
      <xdr:col>20</xdr:col>
      <xdr:colOff>38100</xdr:colOff>
      <xdr:row>34</xdr:row>
      <xdr:rowOff>133655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150182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32207</xdr:rowOff>
    </xdr:from>
    <xdr:to>
      <xdr:col>15</xdr:col>
      <xdr:colOff>101600</xdr:colOff>
      <xdr:row>34</xdr:row>
      <xdr:rowOff>133807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150334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69850</xdr:rowOff>
    </xdr:from>
    <xdr:to>
      <xdr:col>10</xdr:col>
      <xdr:colOff>165100</xdr:colOff>
      <xdr:row>35</xdr:row>
      <xdr:rowOff>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16527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28054</xdr:rowOff>
    </xdr:from>
    <xdr:to>
      <xdr:col>6</xdr:col>
      <xdr:colOff>38100</xdr:colOff>
      <xdr:row>35</xdr:row>
      <xdr:rowOff>129654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146181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62009</xdr:rowOff>
    </xdr:from>
    <xdr:to>
      <xdr:col>24</xdr:col>
      <xdr:colOff>63500</xdr:colOff>
      <xdr:row>56</xdr:row>
      <xdr:rowOff>150847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63209"/>
          <a:ext cx="838200" cy="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62009</xdr:rowOff>
    </xdr:from>
    <xdr:to>
      <xdr:col>19</xdr:col>
      <xdr:colOff>177800</xdr:colOff>
      <xdr:row>56</xdr:row>
      <xdr:rowOff>146112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3209"/>
          <a:ext cx="8890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146112</xdr:rowOff>
    </xdr:from>
    <xdr:to>
      <xdr:col>15</xdr:col>
      <xdr:colOff>50800</xdr:colOff>
      <xdr:row>56</xdr:row>
      <xdr:rowOff>165532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7312"/>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165532</xdr:rowOff>
    </xdr:from>
    <xdr:to>
      <xdr:col>10</xdr:col>
      <xdr:colOff>114300</xdr:colOff>
      <xdr:row>57</xdr:row>
      <xdr:rowOff>70826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673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100047</xdr:rowOff>
    </xdr:from>
    <xdr:to>
      <xdr:col>24</xdr:col>
      <xdr:colOff>114300</xdr:colOff>
      <xdr:row>57</xdr:row>
      <xdr:rowOff>30197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78474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11209</xdr:rowOff>
    </xdr:from>
    <xdr:to>
      <xdr:col>20</xdr:col>
      <xdr:colOff>38100</xdr:colOff>
      <xdr:row>56</xdr:row>
      <xdr:rowOff>112809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129336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95312</xdr:rowOff>
    </xdr:from>
    <xdr:to>
      <xdr:col>15</xdr:col>
      <xdr:colOff>101600</xdr:colOff>
      <xdr:row>57</xdr:row>
      <xdr:rowOff>25462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41989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114732</xdr:rowOff>
    </xdr:from>
    <xdr:to>
      <xdr:col>10</xdr:col>
      <xdr:colOff>165100</xdr:colOff>
      <xdr:row>57</xdr:row>
      <xdr:rowOff>44882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61409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20026</xdr:rowOff>
    </xdr:from>
    <xdr:to>
      <xdr:col>6</xdr:col>
      <xdr:colOff>38100</xdr:colOff>
      <xdr:row>57</xdr:row>
      <xdr:rowOff>121626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112753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83922</xdr:rowOff>
    </xdr:from>
    <xdr:to>
      <xdr:col>24</xdr:col>
      <xdr:colOff>63500</xdr:colOff>
      <xdr:row>77</xdr:row>
      <xdr:rowOff>125206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85572"/>
          <a:ext cx="838200" cy="4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83922</xdr:rowOff>
    </xdr:from>
    <xdr:to>
      <xdr:col>19</xdr:col>
      <xdr:colOff>177800</xdr:colOff>
      <xdr:row>77</xdr:row>
      <xdr:rowOff>143038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5572"/>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143038</xdr:rowOff>
    </xdr:from>
    <xdr:to>
      <xdr:col>15</xdr:col>
      <xdr:colOff>50800</xdr:colOff>
      <xdr:row>77</xdr:row>
      <xdr:rowOff>151039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468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151039</xdr:rowOff>
    </xdr:from>
    <xdr:to>
      <xdr:col>10</xdr:col>
      <xdr:colOff>114300</xdr:colOff>
      <xdr:row>77</xdr:row>
      <xdr:rowOff>166263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2689"/>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74406</xdr:rowOff>
    </xdr:from>
    <xdr:to>
      <xdr:col>24</xdr:col>
      <xdr:colOff>114300</xdr:colOff>
      <xdr:row>78</xdr:row>
      <xdr:rowOff>4556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52833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33122</xdr:rowOff>
    </xdr:from>
    <xdr:to>
      <xdr:col>20</xdr:col>
      <xdr:colOff>38100</xdr:colOff>
      <xdr:row>77</xdr:row>
      <xdr:rowOff>134722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125849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92238</xdr:rowOff>
    </xdr:from>
    <xdr:to>
      <xdr:col>15</xdr:col>
      <xdr:colOff>101600</xdr:colOff>
      <xdr:row>78</xdr:row>
      <xdr:rowOff>22388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100239</xdr:rowOff>
    </xdr:from>
    <xdr:to>
      <xdr:col>10</xdr:col>
      <xdr:colOff>165100</xdr:colOff>
      <xdr:row>78</xdr:row>
      <xdr:rowOff>30389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21516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115463</xdr:rowOff>
    </xdr:from>
    <xdr:to>
      <xdr:col>6</xdr:col>
      <xdr:colOff>38100</xdr:colOff>
      <xdr:row>78</xdr:row>
      <xdr:rowOff>45613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36740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50178</xdr:rowOff>
    </xdr:from>
    <xdr:to>
      <xdr:col>24</xdr:col>
      <xdr:colOff>63500</xdr:colOff>
      <xdr:row>97</xdr:row>
      <xdr:rowOff>83338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80828"/>
          <a:ext cx="8382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135293</xdr:rowOff>
    </xdr:from>
    <xdr:to>
      <xdr:col>19</xdr:col>
      <xdr:colOff>177800</xdr:colOff>
      <xdr:row>97</xdr:row>
      <xdr:rowOff>83338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94493"/>
          <a:ext cx="889000" cy="1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135293</xdr:rowOff>
    </xdr:from>
    <xdr:to>
      <xdr:col>15</xdr:col>
      <xdr:colOff>50800</xdr:colOff>
      <xdr:row>98</xdr:row>
      <xdr:rowOff>74701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4493"/>
          <a:ext cx="889000" cy="2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74701</xdr:rowOff>
    </xdr:from>
    <xdr:to>
      <xdr:col>10</xdr:col>
      <xdr:colOff>114300</xdr:colOff>
      <xdr:row>98</xdr:row>
      <xdr:rowOff>135877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76801"/>
          <a:ext cx="889000" cy="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170828</xdr:rowOff>
    </xdr:from>
    <xdr:to>
      <xdr:col>24</xdr:col>
      <xdr:colOff>114300</xdr:colOff>
      <xdr:row>97</xdr:row>
      <xdr:rowOff>100978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149255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32538</xdr:rowOff>
    </xdr:from>
    <xdr:to>
      <xdr:col>20</xdr:col>
      <xdr:colOff>38100</xdr:colOff>
      <xdr:row>97</xdr:row>
      <xdr:rowOff>134138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125265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84493</xdr:rowOff>
    </xdr:from>
    <xdr:to>
      <xdr:col>15</xdr:col>
      <xdr:colOff>101600</xdr:colOff>
      <xdr:row>97</xdr:row>
      <xdr:rowOff>14643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23901</xdr:rowOff>
    </xdr:from>
    <xdr:to>
      <xdr:col>10</xdr:col>
      <xdr:colOff>165100</xdr:colOff>
      <xdr:row>98</xdr:row>
      <xdr:rowOff>125501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116628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85077</xdr:rowOff>
    </xdr:from>
    <xdr:to>
      <xdr:col>6</xdr:col>
      <xdr:colOff>38100</xdr:colOff>
      <xdr:row>99</xdr:row>
      <xdr:rowOff>15227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55412</xdr:rowOff>
    </xdr:from>
    <xdr:to>
      <xdr:col>55</xdr:col>
      <xdr:colOff>0</xdr:colOff>
      <xdr:row>36</xdr:row>
      <xdr:rowOff>64708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27612"/>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64708</xdr:rowOff>
    </xdr:from>
    <xdr:to>
      <xdr:col>50</xdr:col>
      <xdr:colOff>114300</xdr:colOff>
      <xdr:row>36</xdr:row>
      <xdr:rowOff>143194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3690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84869</xdr:rowOff>
    </xdr:from>
    <xdr:to>
      <xdr:col>45</xdr:col>
      <xdr:colOff>177800</xdr:colOff>
      <xdr:row>36</xdr:row>
      <xdr:rowOff>143194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28369"/>
          <a:ext cx="889000" cy="10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84869</xdr:rowOff>
    </xdr:from>
    <xdr:to>
      <xdr:col>41</xdr:col>
      <xdr:colOff>50800</xdr:colOff>
      <xdr:row>37</xdr:row>
      <xdr:rowOff>13306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28369"/>
          <a:ext cx="889000" cy="1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4612</xdr:rowOff>
    </xdr:from>
    <xdr:to>
      <xdr:col>55</xdr:col>
      <xdr:colOff>50800</xdr:colOff>
      <xdr:row>36</xdr:row>
      <xdr:rowOff>106212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27489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13908</xdr:rowOff>
    </xdr:from>
    <xdr:to>
      <xdr:col>50</xdr:col>
      <xdr:colOff>165100</xdr:colOff>
      <xdr:row>36</xdr:row>
      <xdr:rowOff>115508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132035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92394</xdr:rowOff>
    </xdr:from>
    <xdr:to>
      <xdr:col>46</xdr:col>
      <xdr:colOff>38100</xdr:colOff>
      <xdr:row>37</xdr:row>
      <xdr:rowOff>22544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39071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3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34069</xdr:rowOff>
    </xdr:from>
    <xdr:to>
      <xdr:col>41</xdr:col>
      <xdr:colOff>101600</xdr:colOff>
      <xdr:row>30</xdr:row>
      <xdr:rowOff>135669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1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152196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495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133956</xdr:rowOff>
    </xdr:from>
    <xdr:to>
      <xdr:col>36</xdr:col>
      <xdr:colOff>165100</xdr:colOff>
      <xdr:row>37</xdr:row>
      <xdr:rowOff>64106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80633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0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146406</xdr:rowOff>
    </xdr:from>
    <xdr:to>
      <xdr:col>55</xdr:col>
      <xdr:colOff>0</xdr:colOff>
      <xdr:row>56</xdr:row>
      <xdr:rowOff>125799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76156"/>
          <a:ext cx="838200" cy="15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65263</xdr:rowOff>
    </xdr:from>
    <xdr:to>
      <xdr:col>50</xdr:col>
      <xdr:colOff>114300</xdr:colOff>
      <xdr:row>56</xdr:row>
      <xdr:rowOff>125799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66463"/>
          <a:ext cx="889000" cy="6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90050</xdr:rowOff>
    </xdr:from>
    <xdr:to>
      <xdr:col>45</xdr:col>
      <xdr:colOff>177800</xdr:colOff>
      <xdr:row>56</xdr:row>
      <xdr:rowOff>65263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19800"/>
          <a:ext cx="889000" cy="1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96418</xdr:rowOff>
    </xdr:from>
    <xdr:to>
      <xdr:col>41</xdr:col>
      <xdr:colOff>50800</xdr:colOff>
      <xdr:row>55</xdr:row>
      <xdr:rowOff>90050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840368"/>
          <a:ext cx="889000" cy="67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95606</xdr:rowOff>
    </xdr:from>
    <xdr:to>
      <xdr:col>55</xdr:col>
      <xdr:colOff>50800</xdr:colOff>
      <xdr:row>56</xdr:row>
      <xdr:rowOff>25756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118483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74999</xdr:rowOff>
    </xdr:from>
    <xdr:to>
      <xdr:col>50</xdr:col>
      <xdr:colOff>165100</xdr:colOff>
      <xdr:row>57</xdr:row>
      <xdr:rowOff>5149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167726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14463</xdr:rowOff>
    </xdr:from>
    <xdr:to>
      <xdr:col>46</xdr:col>
      <xdr:colOff>38100</xdr:colOff>
      <xdr:row>56</xdr:row>
      <xdr:rowOff>116063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107190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39250</xdr:rowOff>
    </xdr:from>
    <xdr:to>
      <xdr:col>41</xdr:col>
      <xdr:colOff>101600</xdr:colOff>
      <xdr:row>55</xdr:row>
      <xdr:rowOff>140850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45618</xdr:rowOff>
    </xdr:from>
    <xdr:to>
      <xdr:col>36</xdr:col>
      <xdr:colOff>165100</xdr:colOff>
      <xdr:row>51</xdr:row>
      <xdr:rowOff>147218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7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163745</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5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167818</xdr:rowOff>
    </xdr:from>
    <xdr:to>
      <xdr:col>55</xdr:col>
      <xdr:colOff>0</xdr:colOff>
      <xdr:row>78</xdr:row>
      <xdr:rowOff>16580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98018"/>
          <a:ext cx="838200" cy="19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16580</xdr:rowOff>
    </xdr:from>
    <xdr:to>
      <xdr:col>50</xdr:col>
      <xdr:colOff>114300</xdr:colOff>
      <xdr:row>78</xdr:row>
      <xdr:rowOff>68263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89680"/>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59367</xdr:rowOff>
    </xdr:from>
    <xdr:to>
      <xdr:col>45</xdr:col>
      <xdr:colOff>177800</xdr:colOff>
      <xdr:row>78</xdr:row>
      <xdr:rowOff>68263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32467"/>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86075</xdr:rowOff>
    </xdr:from>
    <xdr:to>
      <xdr:col>41</xdr:col>
      <xdr:colOff>50800</xdr:colOff>
      <xdr:row>78</xdr:row>
      <xdr:rowOff>59367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430475"/>
          <a:ext cx="889000" cy="100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117018</xdr:rowOff>
    </xdr:from>
    <xdr:to>
      <xdr:col>55</xdr:col>
      <xdr:colOff>50800</xdr:colOff>
      <xdr:row>77</xdr:row>
      <xdr:rowOff>47168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139895</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137230</xdr:rowOff>
    </xdr:from>
    <xdr:to>
      <xdr:col>50</xdr:col>
      <xdr:colOff>165100</xdr:colOff>
      <xdr:row>78</xdr:row>
      <xdr:rowOff>67380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58507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17463</xdr:rowOff>
    </xdr:from>
    <xdr:to>
      <xdr:col>46</xdr:col>
      <xdr:colOff>38100</xdr:colOff>
      <xdr:row>78</xdr:row>
      <xdr:rowOff>119063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110190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8567</xdr:rowOff>
    </xdr:from>
    <xdr:to>
      <xdr:col>41</xdr:col>
      <xdr:colOff>101600</xdr:colOff>
      <xdr:row>78</xdr:row>
      <xdr:rowOff>110167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101294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35275</xdr:rowOff>
    </xdr:from>
    <xdr:to>
      <xdr:col>36</xdr:col>
      <xdr:colOff>165100</xdr:colOff>
      <xdr:row>72</xdr:row>
      <xdr:rowOff>136875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3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153402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1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13830</xdr:rowOff>
    </xdr:from>
    <xdr:to>
      <xdr:col>55</xdr:col>
      <xdr:colOff>0</xdr:colOff>
      <xdr:row>97</xdr:row>
      <xdr:rowOff>88012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44480"/>
          <a:ext cx="838200" cy="7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60909</xdr:rowOff>
    </xdr:from>
    <xdr:to>
      <xdr:col>50</xdr:col>
      <xdr:colOff>114300</xdr:colOff>
      <xdr:row>97</xdr:row>
      <xdr:rowOff>88012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91559"/>
          <a:ext cx="889000" cy="2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162661</xdr:rowOff>
    </xdr:from>
    <xdr:to>
      <xdr:col>45</xdr:col>
      <xdr:colOff>177800</xdr:colOff>
      <xdr:row>97</xdr:row>
      <xdr:rowOff>60909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50411"/>
          <a:ext cx="889000" cy="2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130594</xdr:rowOff>
    </xdr:from>
    <xdr:to>
      <xdr:col>41</xdr:col>
      <xdr:colOff>50800</xdr:colOff>
      <xdr:row>95</xdr:row>
      <xdr:rowOff>162661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46894"/>
          <a:ext cx="889000" cy="20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134480</xdr:rowOff>
    </xdr:from>
    <xdr:to>
      <xdr:col>55</xdr:col>
      <xdr:colOff>50800</xdr:colOff>
      <xdr:row>97</xdr:row>
      <xdr:rowOff>64630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112907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37212</xdr:rowOff>
    </xdr:from>
    <xdr:to>
      <xdr:col>50</xdr:col>
      <xdr:colOff>165100</xdr:colOff>
      <xdr:row>97</xdr:row>
      <xdr:rowOff>138812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129939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10109</xdr:rowOff>
    </xdr:from>
    <xdr:to>
      <xdr:col>46</xdr:col>
      <xdr:colOff>38100</xdr:colOff>
      <xdr:row>97</xdr:row>
      <xdr:rowOff>111709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102836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111861</xdr:rowOff>
    </xdr:from>
    <xdr:to>
      <xdr:col>41</xdr:col>
      <xdr:colOff>101600</xdr:colOff>
      <xdr:row>96</xdr:row>
      <xdr:rowOff>42011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58538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79794</xdr:rowOff>
    </xdr:from>
    <xdr:to>
      <xdr:col>36</xdr:col>
      <xdr:colOff>165100</xdr:colOff>
      <xdr:row>95</xdr:row>
      <xdr:rowOff>9944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26471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110393</xdr:rowOff>
    </xdr:from>
    <xdr:to>
      <xdr:col>85</xdr:col>
      <xdr:colOff>127000</xdr:colOff>
      <xdr:row>38</xdr:row>
      <xdr:rowOff>129504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25493"/>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95329</xdr:rowOff>
    </xdr:from>
    <xdr:to>
      <xdr:col>81</xdr:col>
      <xdr:colOff>50800</xdr:colOff>
      <xdr:row>38</xdr:row>
      <xdr:rowOff>129504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1042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95329</xdr:rowOff>
    </xdr:from>
    <xdr:to>
      <xdr:col>76</xdr:col>
      <xdr:colOff>114300</xdr:colOff>
      <xdr:row>38</xdr:row>
      <xdr:rowOff>124613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10429"/>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111857</xdr:rowOff>
    </xdr:from>
    <xdr:to>
      <xdr:col>71</xdr:col>
      <xdr:colOff>177800</xdr:colOff>
      <xdr:row>38</xdr:row>
      <xdr:rowOff>124613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26957"/>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59593</xdr:rowOff>
    </xdr:from>
    <xdr:to>
      <xdr:col>85</xdr:col>
      <xdr:colOff>177800</xdr:colOff>
      <xdr:row>38</xdr:row>
      <xdr:rowOff>161193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9376</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78704</xdr:rowOff>
    </xdr:from>
    <xdr:to>
      <xdr:col>81</xdr:col>
      <xdr:colOff>101600</xdr:colOff>
      <xdr:row>39</xdr:row>
      <xdr:rowOff>8854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171431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8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44529</xdr:rowOff>
    </xdr:from>
    <xdr:to>
      <xdr:col>76</xdr:col>
      <xdr:colOff>165100</xdr:colOff>
      <xdr:row>38</xdr:row>
      <xdr:rowOff>146129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137256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73813</xdr:rowOff>
    </xdr:from>
    <xdr:to>
      <xdr:col>72</xdr:col>
      <xdr:colOff>38100</xdr:colOff>
      <xdr:row>39</xdr:row>
      <xdr:rowOff>3963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166540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61057</xdr:rowOff>
    </xdr:from>
    <xdr:to>
      <xdr:col>67</xdr:col>
      <xdr:colOff>101600</xdr:colOff>
      <xdr:row>38</xdr:row>
      <xdr:rowOff>162657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153784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132776</xdr:rowOff>
    </xdr:from>
    <xdr:to>
      <xdr:col>85</xdr:col>
      <xdr:colOff>127000</xdr:colOff>
      <xdr:row>74</xdr:row>
      <xdr:rowOff>149072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20076"/>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132776</xdr:rowOff>
    </xdr:from>
    <xdr:to>
      <xdr:col>81</xdr:col>
      <xdr:colOff>50800</xdr:colOff>
      <xdr:row>75</xdr:row>
      <xdr:rowOff>9937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20076"/>
          <a:ext cx="889000" cy="4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9937</xdr:rowOff>
    </xdr:from>
    <xdr:to>
      <xdr:col>76</xdr:col>
      <xdr:colOff>114300</xdr:colOff>
      <xdr:row>75</xdr:row>
      <xdr:rowOff>55118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68687"/>
          <a:ext cx="8890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55118</xdr:rowOff>
    </xdr:from>
    <xdr:to>
      <xdr:col>71</xdr:col>
      <xdr:colOff>177800</xdr:colOff>
      <xdr:row>75</xdr:row>
      <xdr:rowOff>106880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13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98272</xdr:rowOff>
    </xdr:from>
    <xdr:to>
      <xdr:col>85</xdr:col>
      <xdr:colOff>177800</xdr:colOff>
      <xdr:row>75</xdr:row>
      <xdr:rowOff>28422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121149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81976</xdr:rowOff>
    </xdr:from>
    <xdr:to>
      <xdr:col>81</xdr:col>
      <xdr:colOff>101600</xdr:colOff>
      <xdr:row>75</xdr:row>
      <xdr:rowOff>12126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28653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130587</xdr:rowOff>
    </xdr:from>
    <xdr:to>
      <xdr:col>76</xdr:col>
      <xdr:colOff>165100</xdr:colOff>
      <xdr:row>75</xdr:row>
      <xdr:rowOff>60737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77264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4318</xdr:rowOff>
    </xdr:from>
    <xdr:to>
      <xdr:col>72</xdr:col>
      <xdr:colOff>38100</xdr:colOff>
      <xdr:row>75</xdr:row>
      <xdr:rowOff>105918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122445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56080</xdr:rowOff>
    </xdr:from>
    <xdr:to>
      <xdr:col>67</xdr:col>
      <xdr:colOff>101600</xdr:colOff>
      <xdr:row>75</xdr:row>
      <xdr:rowOff>157680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2757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128736</xdr:rowOff>
    </xdr:from>
    <xdr:to>
      <xdr:col>85</xdr:col>
      <xdr:colOff>127000</xdr:colOff>
      <xdr:row>97</xdr:row>
      <xdr:rowOff>140057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59386"/>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83209</xdr:rowOff>
    </xdr:from>
    <xdr:to>
      <xdr:col>81</xdr:col>
      <xdr:colOff>50800</xdr:colOff>
      <xdr:row>97</xdr:row>
      <xdr:rowOff>128736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13859"/>
          <a:ext cx="889000" cy="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83209</xdr:rowOff>
    </xdr:from>
    <xdr:to>
      <xdr:col>76</xdr:col>
      <xdr:colOff>114300</xdr:colOff>
      <xdr:row>98</xdr:row>
      <xdr:rowOff>4835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13859"/>
          <a:ext cx="889000" cy="9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4835</xdr:rowOff>
    </xdr:from>
    <xdr:to>
      <xdr:col>71</xdr:col>
      <xdr:colOff>177800</xdr:colOff>
      <xdr:row>98</xdr:row>
      <xdr:rowOff>29533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06935"/>
          <a:ext cx="889000" cy="2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89257</xdr:rowOff>
    </xdr:from>
    <xdr:to>
      <xdr:col>85</xdr:col>
      <xdr:colOff>177800</xdr:colOff>
      <xdr:row>98</xdr:row>
      <xdr:rowOff>19407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67684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77936</xdr:rowOff>
    </xdr:from>
    <xdr:to>
      <xdr:col>81</xdr:col>
      <xdr:colOff>101600</xdr:colOff>
      <xdr:row>98</xdr:row>
      <xdr:rowOff>8086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170663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0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32409</xdr:rowOff>
    </xdr:from>
    <xdr:to>
      <xdr:col>76</xdr:col>
      <xdr:colOff>165100</xdr:colOff>
      <xdr:row>97</xdr:row>
      <xdr:rowOff>134009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125136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7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125485</xdr:rowOff>
    </xdr:from>
    <xdr:to>
      <xdr:col>72</xdr:col>
      <xdr:colOff>38100</xdr:colOff>
      <xdr:row>98</xdr:row>
      <xdr:rowOff>55635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46762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150183</xdr:rowOff>
    </xdr:from>
    <xdr:to>
      <xdr:col>67</xdr:col>
      <xdr:colOff>101600</xdr:colOff>
      <xdr:row>98</xdr:row>
      <xdr:rowOff>80333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71460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96449</xdr:rowOff>
    </xdr:from>
    <xdr:to>
      <xdr:col>116</xdr:col>
      <xdr:colOff>63500</xdr:colOff>
      <xdr:row>37</xdr:row>
      <xdr:rowOff>97592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268649"/>
          <a:ext cx="8382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96723</xdr:rowOff>
    </xdr:from>
    <xdr:to>
      <xdr:col>111</xdr:col>
      <xdr:colOff>177800</xdr:colOff>
      <xdr:row>37</xdr:row>
      <xdr:rowOff>97592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403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82047</xdr:rowOff>
    </xdr:from>
    <xdr:to>
      <xdr:col>107</xdr:col>
      <xdr:colOff>50800</xdr:colOff>
      <xdr:row>37</xdr:row>
      <xdr:rowOff>96723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425697"/>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128590</xdr:rowOff>
    </xdr:from>
    <xdr:to>
      <xdr:col>102</xdr:col>
      <xdr:colOff>114300</xdr:colOff>
      <xdr:row>37</xdr:row>
      <xdr:rowOff>82047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300790"/>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45649</xdr:rowOff>
    </xdr:from>
    <xdr:to>
      <xdr:col>116</xdr:col>
      <xdr:colOff>114300</xdr:colOff>
      <xdr:row>36</xdr:row>
      <xdr:rowOff>147249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2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68526</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46792</xdr:rowOff>
    </xdr:from>
    <xdr:to>
      <xdr:col>112</xdr:col>
      <xdr:colOff>38100</xdr:colOff>
      <xdr:row>37</xdr:row>
      <xdr:rowOff>148392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164919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6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45923</xdr:rowOff>
    </xdr:from>
    <xdr:to>
      <xdr:col>107</xdr:col>
      <xdr:colOff>101600</xdr:colOff>
      <xdr:row>37</xdr:row>
      <xdr:rowOff>147523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164050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31247</xdr:rowOff>
    </xdr:from>
    <xdr:to>
      <xdr:col>102</xdr:col>
      <xdr:colOff>165100</xdr:colOff>
      <xdr:row>37</xdr:row>
      <xdr:rowOff>132847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149374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5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77790</xdr:rowOff>
    </xdr:from>
    <xdr:to>
      <xdr:col>98</xdr:col>
      <xdr:colOff>38100</xdr:colOff>
      <xdr:row>37</xdr:row>
      <xdr:rowOff>7940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2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24467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42926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56457"/>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40907</xdr:rowOff>
    </xdr:from>
    <xdr:to>
      <xdr:col>111</xdr:col>
      <xdr:colOff>177800</xdr:colOff>
      <xdr:row>59</xdr:row>
      <xdr:rowOff>40983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564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40907</xdr:rowOff>
    </xdr:from>
    <xdr:to>
      <xdr:col>107</xdr:col>
      <xdr:colOff>50800</xdr:colOff>
      <xdr:row>59</xdr:row>
      <xdr:rowOff>40983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64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40907</xdr:rowOff>
    </xdr:from>
    <xdr:to>
      <xdr:col>102</xdr:col>
      <xdr:colOff>114300</xdr:colOff>
      <xdr:row>59</xdr:row>
      <xdr:rowOff>41859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564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161557</xdr:rowOff>
    </xdr:from>
    <xdr:to>
      <xdr:col>112</xdr:col>
      <xdr:colOff>38100</xdr:colOff>
      <xdr:row>59</xdr:row>
      <xdr:rowOff>91707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82834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161633</xdr:rowOff>
    </xdr:from>
    <xdr:to>
      <xdr:col>107</xdr:col>
      <xdr:colOff>101600</xdr:colOff>
      <xdr:row>59</xdr:row>
      <xdr:rowOff>91783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82910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198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161557</xdr:rowOff>
    </xdr:from>
    <xdr:to>
      <xdr:col>102</xdr:col>
      <xdr:colOff>165100</xdr:colOff>
      <xdr:row>59</xdr:row>
      <xdr:rowOff>91707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82834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162509</xdr:rowOff>
    </xdr:from>
    <xdr:to>
      <xdr:col>98</xdr:col>
      <xdr:colOff>38100</xdr:colOff>
      <xdr:row>59</xdr:row>
      <xdr:rowOff>92659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83786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108930</xdr:rowOff>
    </xdr:from>
    <xdr:to>
      <xdr:col>116</xdr:col>
      <xdr:colOff>63500</xdr:colOff>
      <xdr:row>76</xdr:row>
      <xdr:rowOff>153668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39130"/>
          <a:ext cx="838200" cy="4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153668</xdr:rowOff>
    </xdr:from>
    <xdr:to>
      <xdr:col>111</xdr:col>
      <xdr:colOff>177800</xdr:colOff>
      <xdr:row>76</xdr:row>
      <xdr:rowOff>155794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83868"/>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155794</xdr:rowOff>
    </xdr:from>
    <xdr:to>
      <xdr:col>107</xdr:col>
      <xdr:colOff>50800</xdr:colOff>
      <xdr:row>77</xdr:row>
      <xdr:rowOff>18450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85994"/>
          <a:ext cx="8890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18450</xdr:rowOff>
    </xdr:from>
    <xdr:to>
      <xdr:col>102</xdr:col>
      <xdr:colOff>114300</xdr:colOff>
      <xdr:row>77</xdr:row>
      <xdr:rowOff>29514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2010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58130</xdr:rowOff>
    </xdr:from>
    <xdr:to>
      <xdr:col>116</xdr:col>
      <xdr:colOff>114300</xdr:colOff>
      <xdr:row>76</xdr:row>
      <xdr:rowOff>159730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36557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102868</xdr:rowOff>
    </xdr:from>
    <xdr:to>
      <xdr:col>112</xdr:col>
      <xdr:colOff>38100</xdr:colOff>
      <xdr:row>77</xdr:row>
      <xdr:rowOff>33018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24145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104994</xdr:rowOff>
    </xdr:from>
    <xdr:to>
      <xdr:col>107</xdr:col>
      <xdr:colOff>101600</xdr:colOff>
      <xdr:row>77</xdr:row>
      <xdr:rowOff>35144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26271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139100</xdr:rowOff>
    </xdr:from>
    <xdr:to>
      <xdr:col>102</xdr:col>
      <xdr:colOff>165100</xdr:colOff>
      <xdr:row>77</xdr:row>
      <xdr:rowOff>69250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60377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150164</xdr:rowOff>
    </xdr:from>
    <xdr:to>
      <xdr:col>98</xdr:col>
      <xdr:colOff>38100</xdr:colOff>
      <xdr:row>77</xdr:row>
      <xdr:rowOff>80314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71441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502,563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地域手当や勤勉手当の引き上げにより増加しており、類似団体と比較してもコストが高い状況となっている。普通建設事業費は認定こども園整備事業や公民館整備事業に取り組んだことにより、住民一人当たり</a:t>
          </a:r>
          <a:r>
            <a:rPr kumimoji="1" lang="en-US" altLang="ja-JP" sz="1300">
              <a:latin typeface="ＭＳ Ｐゴシック" panose="020B0600070205080204" pitchFamily="50" charset="-128"/>
              <a:ea typeface="ＭＳ Ｐゴシック" panose="020B0600070205080204" pitchFamily="50" charset="-128"/>
            </a:rPr>
            <a:t>58,634</a:t>
          </a:r>
          <a:r>
            <a:rPr kumimoji="1" lang="ja-JP" altLang="en-US" sz="1300">
              <a:latin typeface="ＭＳ Ｐゴシック" panose="020B0600070205080204" pitchFamily="50" charset="-128"/>
              <a:ea typeface="ＭＳ Ｐゴシック" panose="020B0600070205080204" pitchFamily="50" charset="-128"/>
            </a:rPr>
            <a:t>円と前年度と比較すると</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増となっている。扶助費は、低所得世帯等臨時特別給付金追加支給事業の実施等により、増加となっている。また、補助費等は子育て世帯臨時特別給付金支給事業の実施等により、前年度に引き続き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88,493
83,979
481.62
47,185,550
44,473,326
2,042,067
25,938,991
44,795,190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144729</xdr:rowOff>
    </xdr:from>
    <xdr:to>
      <xdr:col>24</xdr:col>
      <xdr:colOff>63500</xdr:colOff>
      <xdr:row>37</xdr:row>
      <xdr:rowOff>22657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1692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104496</xdr:rowOff>
    </xdr:from>
    <xdr:to>
      <xdr:col>19</xdr:col>
      <xdr:colOff>177800</xdr:colOff>
      <xdr:row>36</xdr:row>
      <xdr:rowOff>144729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669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104496</xdr:rowOff>
    </xdr:from>
    <xdr:to>
      <xdr:col>15</xdr:col>
      <xdr:colOff>50800</xdr:colOff>
      <xdr:row>36</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7669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155702</xdr:rowOff>
    </xdr:from>
    <xdr:to>
      <xdr:col>10</xdr:col>
      <xdr:colOff>114300</xdr:colOff>
      <xdr:row>36</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27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143307</xdr:rowOff>
    </xdr:from>
    <xdr:to>
      <xdr:col>24</xdr:col>
      <xdr:colOff>114300</xdr:colOff>
      <xdr:row>37</xdr:row>
      <xdr:rowOff>73457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121734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93929</xdr:rowOff>
    </xdr:from>
    <xdr:to>
      <xdr:col>20</xdr:col>
      <xdr:colOff>38100</xdr:colOff>
      <xdr:row>37</xdr:row>
      <xdr:rowOff>24079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53696</xdr:rowOff>
    </xdr:from>
    <xdr:to>
      <xdr:col>15</xdr:col>
      <xdr:colOff>101600</xdr:colOff>
      <xdr:row>36</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146423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109474</xdr:rowOff>
    </xdr:from>
    <xdr:to>
      <xdr:col>10</xdr:col>
      <xdr:colOff>165100</xdr:colOff>
      <xdr:row>37</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104902</xdr:rowOff>
    </xdr:from>
    <xdr:to>
      <xdr:col>6</xdr:col>
      <xdr:colOff>38100</xdr:colOff>
      <xdr:row>37</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145799</xdr:rowOff>
    </xdr:from>
    <xdr:to>
      <xdr:col>24</xdr:col>
      <xdr:colOff>63500</xdr:colOff>
      <xdr:row>56</xdr:row>
      <xdr:rowOff>156122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46999"/>
          <a:ext cx="8382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122107</xdr:rowOff>
    </xdr:from>
    <xdr:to>
      <xdr:col>19</xdr:col>
      <xdr:colOff>177800</xdr:colOff>
      <xdr:row>56</xdr:row>
      <xdr:rowOff>145799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23307"/>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36807</xdr:rowOff>
    </xdr:from>
    <xdr:to>
      <xdr:col>15</xdr:col>
      <xdr:colOff>50800</xdr:colOff>
      <xdr:row>56</xdr:row>
      <xdr:rowOff>122107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95107"/>
          <a:ext cx="889000" cy="4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36807</xdr:rowOff>
    </xdr:from>
    <xdr:to>
      <xdr:col>10</xdr:col>
      <xdr:colOff>114300</xdr:colOff>
      <xdr:row>56</xdr:row>
      <xdr:rowOff>156452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95107"/>
          <a:ext cx="889000" cy="4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105322</xdr:rowOff>
    </xdr:from>
    <xdr:to>
      <xdr:col>24</xdr:col>
      <xdr:colOff>114300</xdr:colOff>
      <xdr:row>57</xdr:row>
      <xdr:rowOff>35472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83749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94999</xdr:rowOff>
    </xdr:from>
    <xdr:to>
      <xdr:col>20</xdr:col>
      <xdr:colOff>38100</xdr:colOff>
      <xdr:row>57</xdr:row>
      <xdr:rowOff>25149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16276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7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71307</xdr:rowOff>
    </xdr:from>
    <xdr:to>
      <xdr:col>15</xdr:col>
      <xdr:colOff>101600</xdr:colOff>
      <xdr:row>57</xdr:row>
      <xdr:rowOff>1457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17984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157457</xdr:rowOff>
    </xdr:from>
    <xdr:to>
      <xdr:col>10</xdr:col>
      <xdr:colOff>165100</xdr:colOff>
      <xdr:row>54</xdr:row>
      <xdr:rowOff>87607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104134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01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105652</xdr:rowOff>
    </xdr:from>
    <xdr:to>
      <xdr:col>6</xdr:col>
      <xdr:colOff>38100</xdr:colOff>
      <xdr:row>57</xdr:row>
      <xdr:rowOff>35802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52329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125723</xdr:rowOff>
    </xdr:from>
    <xdr:to>
      <xdr:col>24</xdr:col>
      <xdr:colOff>63500</xdr:colOff>
      <xdr:row>75</xdr:row>
      <xdr:rowOff>152327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3023"/>
          <a:ext cx="838200" cy="19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152327</xdr:rowOff>
    </xdr:from>
    <xdr:to>
      <xdr:col>19</xdr:col>
      <xdr:colOff>177800</xdr:colOff>
      <xdr:row>76</xdr:row>
      <xdr:rowOff>37364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1077"/>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37364</xdr:rowOff>
    </xdr:from>
    <xdr:to>
      <xdr:col>15</xdr:col>
      <xdr:colOff>50800</xdr:colOff>
      <xdr:row>77</xdr:row>
      <xdr:rowOff>130229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7564"/>
          <a:ext cx="889000" cy="2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125287</xdr:rowOff>
    </xdr:from>
    <xdr:to>
      <xdr:col>10</xdr:col>
      <xdr:colOff>114300</xdr:colOff>
      <xdr:row>77</xdr:row>
      <xdr:rowOff>130229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2693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74923</xdr:rowOff>
    </xdr:from>
    <xdr:to>
      <xdr:col>24</xdr:col>
      <xdr:colOff>114300</xdr:colOff>
      <xdr:row>75</xdr:row>
      <xdr:rowOff>5073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97800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101527</xdr:rowOff>
    </xdr:from>
    <xdr:to>
      <xdr:col>20</xdr:col>
      <xdr:colOff>38100</xdr:colOff>
      <xdr:row>76</xdr:row>
      <xdr:rowOff>31677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48204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3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158014</xdr:rowOff>
    </xdr:from>
    <xdr:to>
      <xdr:col>15</xdr:col>
      <xdr:colOff>101600</xdr:colOff>
      <xdr:row>76</xdr:row>
      <xdr:rowOff>88164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79291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0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79429</xdr:rowOff>
    </xdr:from>
    <xdr:to>
      <xdr:col>10</xdr:col>
      <xdr:colOff>165100</xdr:colOff>
      <xdr:row>78</xdr:row>
      <xdr:rowOff>9579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74487</xdr:rowOff>
    </xdr:from>
    <xdr:to>
      <xdr:col>6</xdr:col>
      <xdr:colOff>38100</xdr:colOff>
      <xdr:row>78</xdr:row>
      <xdr:rowOff>4637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21164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58662</xdr:rowOff>
    </xdr:from>
    <xdr:to>
      <xdr:col>24</xdr:col>
      <xdr:colOff>63500</xdr:colOff>
      <xdr:row>96</xdr:row>
      <xdr:rowOff>120269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17862"/>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58662</xdr:rowOff>
    </xdr:from>
    <xdr:to>
      <xdr:col>19</xdr:col>
      <xdr:colOff>177800</xdr:colOff>
      <xdr:row>96</xdr:row>
      <xdr:rowOff>72986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7862"/>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72986</xdr:rowOff>
    </xdr:from>
    <xdr:to>
      <xdr:col>15</xdr:col>
      <xdr:colOff>50800</xdr:colOff>
      <xdr:row>97</xdr:row>
      <xdr:rowOff>39649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32186"/>
          <a:ext cx="889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39649</xdr:rowOff>
    </xdr:from>
    <xdr:to>
      <xdr:col>10</xdr:col>
      <xdr:colOff>114300</xdr:colOff>
      <xdr:row>97</xdr:row>
      <xdr:rowOff>76682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029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69469</xdr:rowOff>
    </xdr:from>
    <xdr:to>
      <xdr:col>24</xdr:col>
      <xdr:colOff>114300</xdr:colOff>
      <xdr:row>96</xdr:row>
      <xdr:rowOff>171069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47896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7862</xdr:rowOff>
    </xdr:from>
    <xdr:to>
      <xdr:col>20</xdr:col>
      <xdr:colOff>38100</xdr:colOff>
      <xdr:row>96</xdr:row>
      <xdr:rowOff>109462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100589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22186</xdr:rowOff>
    </xdr:from>
    <xdr:to>
      <xdr:col>15</xdr:col>
      <xdr:colOff>101600</xdr:colOff>
      <xdr:row>96</xdr:row>
      <xdr:rowOff>123786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114913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160299</xdr:rowOff>
    </xdr:from>
    <xdr:to>
      <xdr:col>10</xdr:col>
      <xdr:colOff>165100</xdr:colOff>
      <xdr:row>97</xdr:row>
      <xdr:rowOff>90449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81576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25882</xdr:rowOff>
    </xdr:from>
    <xdr:to>
      <xdr:col>6</xdr:col>
      <xdr:colOff>38100</xdr:colOff>
      <xdr:row>97</xdr:row>
      <xdr:rowOff>127482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118609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136865</xdr:rowOff>
    </xdr:from>
    <xdr:to>
      <xdr:col>55</xdr:col>
      <xdr:colOff>0</xdr:colOff>
      <xdr:row>38</xdr:row>
      <xdr:rowOff>27960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80515"/>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27960</xdr:rowOff>
    </xdr:from>
    <xdr:to>
      <xdr:col>50</xdr:col>
      <xdr:colOff>114300</xdr:colOff>
      <xdr:row>38</xdr:row>
      <xdr:rowOff>61427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43060"/>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48260</xdr:rowOff>
    </xdr:from>
    <xdr:to>
      <xdr:col>45</xdr:col>
      <xdr:colOff>177800</xdr:colOff>
      <xdr:row>38</xdr:row>
      <xdr:rowOff>61427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63360"/>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25126</xdr:rowOff>
    </xdr:from>
    <xdr:to>
      <xdr:col>41</xdr:col>
      <xdr:colOff>50800</xdr:colOff>
      <xdr:row>38</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40226"/>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86065</xdr:rowOff>
    </xdr:from>
    <xdr:to>
      <xdr:col>55</xdr:col>
      <xdr:colOff>50800</xdr:colOff>
      <xdr:row>38</xdr:row>
      <xdr:rowOff>16215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108942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148610</xdr:rowOff>
    </xdr:from>
    <xdr:to>
      <xdr:col>50</xdr:col>
      <xdr:colOff>165100</xdr:colOff>
      <xdr:row>38</xdr:row>
      <xdr:rowOff>78760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69887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10627</xdr:rowOff>
    </xdr:from>
    <xdr:to>
      <xdr:col>46</xdr:col>
      <xdr:colOff>38100</xdr:colOff>
      <xdr:row>38</xdr:row>
      <xdr:rowOff>112227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103354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90187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145776</xdr:rowOff>
    </xdr:from>
    <xdr:to>
      <xdr:col>36</xdr:col>
      <xdr:colOff>165100</xdr:colOff>
      <xdr:row>38</xdr:row>
      <xdr:rowOff>75926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67053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135789</xdr:rowOff>
    </xdr:from>
    <xdr:to>
      <xdr:col>55</xdr:col>
      <xdr:colOff>0</xdr:colOff>
      <xdr:row>57</xdr:row>
      <xdr:rowOff>145847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0843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130873</xdr:rowOff>
    </xdr:from>
    <xdr:to>
      <xdr:col>50</xdr:col>
      <xdr:colOff>114300</xdr:colOff>
      <xdr:row>57</xdr:row>
      <xdr:rowOff>145847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03523"/>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130873</xdr:rowOff>
    </xdr:from>
    <xdr:to>
      <xdr:col>45</xdr:col>
      <xdr:colOff>177800</xdr:colOff>
      <xdr:row>58</xdr:row>
      <xdr:rowOff>1295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03523"/>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xdr:rowOff>
    </xdr:from>
    <xdr:to>
      <xdr:col>41</xdr:col>
      <xdr:colOff>50800</xdr:colOff>
      <xdr:row>58</xdr:row>
      <xdr:rowOff>9461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453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84989</xdr:rowOff>
    </xdr:from>
    <xdr:to>
      <xdr:col>55</xdr:col>
      <xdr:colOff>50800</xdr:colOff>
      <xdr:row>58</xdr:row>
      <xdr:rowOff>15139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107866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95047</xdr:rowOff>
    </xdr:from>
    <xdr:to>
      <xdr:col>50</xdr:col>
      <xdr:colOff>165100</xdr:colOff>
      <xdr:row>58</xdr:row>
      <xdr:rowOff>25197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41724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80073</xdr:rowOff>
    </xdr:from>
    <xdr:to>
      <xdr:col>46</xdr:col>
      <xdr:colOff>38100</xdr:colOff>
      <xdr:row>58</xdr:row>
      <xdr:rowOff>10223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26750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121945</xdr:rowOff>
    </xdr:from>
    <xdr:to>
      <xdr:col>41</xdr:col>
      <xdr:colOff>101600</xdr:colOff>
      <xdr:row>58</xdr:row>
      <xdr:rowOff>52095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68622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130111</xdr:rowOff>
    </xdr:from>
    <xdr:to>
      <xdr:col>36</xdr:col>
      <xdr:colOff>165100</xdr:colOff>
      <xdr:row>58</xdr:row>
      <xdr:rowOff>60261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76788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127718</xdr:rowOff>
    </xdr:from>
    <xdr:to>
      <xdr:col>55</xdr:col>
      <xdr:colOff>0</xdr:colOff>
      <xdr:row>78</xdr:row>
      <xdr:rowOff>55784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29368"/>
          <a:ext cx="838200" cy="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127718</xdr:rowOff>
    </xdr:from>
    <xdr:to>
      <xdr:col>50</xdr:col>
      <xdr:colOff>114300</xdr:colOff>
      <xdr:row>78</xdr:row>
      <xdr:rowOff>2139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9368"/>
          <a:ext cx="8890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155684</xdr:rowOff>
    </xdr:from>
    <xdr:to>
      <xdr:col>45</xdr:col>
      <xdr:colOff>177800</xdr:colOff>
      <xdr:row>78</xdr:row>
      <xdr:rowOff>2139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7334"/>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139205</xdr:rowOff>
    </xdr:from>
    <xdr:to>
      <xdr:col>41</xdr:col>
      <xdr:colOff>50800</xdr:colOff>
      <xdr:row>77</xdr:row>
      <xdr:rowOff>155684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40855"/>
          <a:ext cx="8890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4984</xdr:rowOff>
    </xdr:from>
    <xdr:to>
      <xdr:col>55</xdr:col>
      <xdr:colOff>50800</xdr:colOff>
      <xdr:row>78</xdr:row>
      <xdr:rowOff>106584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91361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76918</xdr:rowOff>
    </xdr:from>
    <xdr:to>
      <xdr:col>50</xdr:col>
      <xdr:colOff>165100</xdr:colOff>
      <xdr:row>78</xdr:row>
      <xdr:rowOff>7068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169645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122789</xdr:rowOff>
    </xdr:from>
    <xdr:to>
      <xdr:col>46</xdr:col>
      <xdr:colOff>38100</xdr:colOff>
      <xdr:row>78</xdr:row>
      <xdr:rowOff>52939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104884</xdr:rowOff>
    </xdr:from>
    <xdr:to>
      <xdr:col>41</xdr:col>
      <xdr:colOff>101600</xdr:colOff>
      <xdr:row>78</xdr:row>
      <xdr:rowOff>35034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88405</xdr:rowOff>
    </xdr:from>
    <xdr:to>
      <xdr:col>36</xdr:col>
      <xdr:colOff>165100</xdr:colOff>
      <xdr:row>78</xdr:row>
      <xdr:rowOff>18555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35082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25253</xdr:rowOff>
    </xdr:from>
    <xdr:to>
      <xdr:col>55</xdr:col>
      <xdr:colOff>0</xdr:colOff>
      <xdr:row>98</xdr:row>
      <xdr:rowOff>29809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27353"/>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128564</xdr:rowOff>
    </xdr:from>
    <xdr:to>
      <xdr:col>50</xdr:col>
      <xdr:colOff>114300</xdr:colOff>
      <xdr:row>98</xdr:row>
      <xdr:rowOff>29809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5921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128564</xdr:rowOff>
    </xdr:from>
    <xdr:to>
      <xdr:col>45</xdr:col>
      <xdr:colOff>177800</xdr:colOff>
      <xdr:row>98</xdr:row>
      <xdr:rowOff>4728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59214"/>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77896</xdr:rowOff>
    </xdr:from>
    <xdr:to>
      <xdr:col>41</xdr:col>
      <xdr:colOff>50800</xdr:colOff>
      <xdr:row>98</xdr:row>
      <xdr:rowOff>4728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08546"/>
          <a:ext cx="889000" cy="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145903</xdr:rowOff>
    </xdr:from>
    <xdr:to>
      <xdr:col>55</xdr:col>
      <xdr:colOff>50800</xdr:colOff>
      <xdr:row>98</xdr:row>
      <xdr:rowOff>76053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124330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150459</xdr:rowOff>
    </xdr:from>
    <xdr:to>
      <xdr:col>50</xdr:col>
      <xdr:colOff>165100</xdr:colOff>
      <xdr:row>98</xdr:row>
      <xdr:rowOff>80609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71736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77764</xdr:rowOff>
    </xdr:from>
    <xdr:to>
      <xdr:col>46</xdr:col>
      <xdr:colOff>38100</xdr:colOff>
      <xdr:row>98</xdr:row>
      <xdr:rowOff>7914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170491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125378</xdr:rowOff>
    </xdr:from>
    <xdr:to>
      <xdr:col>41</xdr:col>
      <xdr:colOff>101600</xdr:colOff>
      <xdr:row>98</xdr:row>
      <xdr:rowOff>55528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46655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27096</xdr:rowOff>
    </xdr:from>
    <xdr:to>
      <xdr:col>36</xdr:col>
      <xdr:colOff>165100</xdr:colOff>
      <xdr:row>97</xdr:row>
      <xdr:rowOff>128696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119823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120864</xdr:rowOff>
    </xdr:from>
    <xdr:to>
      <xdr:col>85</xdr:col>
      <xdr:colOff>127000</xdr:colOff>
      <xdr:row>36</xdr:row>
      <xdr:rowOff>146329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93064"/>
          <a:ext cx="8382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146329</xdr:rowOff>
    </xdr:from>
    <xdr:to>
      <xdr:col>81</xdr:col>
      <xdr:colOff>50800</xdr:colOff>
      <xdr:row>36</xdr:row>
      <xdr:rowOff>158719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1852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147107</xdr:rowOff>
    </xdr:from>
    <xdr:to>
      <xdr:col>76</xdr:col>
      <xdr:colOff>114300</xdr:colOff>
      <xdr:row>36</xdr:row>
      <xdr:rowOff>158719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19307"/>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147107</xdr:rowOff>
    </xdr:from>
    <xdr:to>
      <xdr:col>71</xdr:col>
      <xdr:colOff>177800</xdr:colOff>
      <xdr:row>36</xdr:row>
      <xdr:rowOff>156205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19307"/>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70064</xdr:rowOff>
    </xdr:from>
    <xdr:to>
      <xdr:col>85</xdr:col>
      <xdr:colOff>177800</xdr:colOff>
      <xdr:row>37</xdr:row>
      <xdr:rowOff>214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92941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9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95529</xdr:rowOff>
    </xdr:from>
    <xdr:to>
      <xdr:col>81</xdr:col>
      <xdr:colOff>101600</xdr:colOff>
      <xdr:row>37</xdr:row>
      <xdr:rowOff>25679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42206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107919</xdr:rowOff>
    </xdr:from>
    <xdr:to>
      <xdr:col>76</xdr:col>
      <xdr:colOff>165100</xdr:colOff>
      <xdr:row>37</xdr:row>
      <xdr:rowOff>38069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54596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5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96307</xdr:rowOff>
    </xdr:from>
    <xdr:to>
      <xdr:col>72</xdr:col>
      <xdr:colOff>38100</xdr:colOff>
      <xdr:row>37</xdr:row>
      <xdr:rowOff>26457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42984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105405</xdr:rowOff>
    </xdr:from>
    <xdr:to>
      <xdr:col>67</xdr:col>
      <xdr:colOff>101600</xdr:colOff>
      <xdr:row>37</xdr:row>
      <xdr:rowOff>35555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52082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63856</xdr:rowOff>
    </xdr:from>
    <xdr:to>
      <xdr:col>85</xdr:col>
      <xdr:colOff>127000</xdr:colOff>
      <xdr:row>57</xdr:row>
      <xdr:rowOff>132156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36506"/>
          <a:ext cx="838200" cy="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110261</xdr:rowOff>
    </xdr:from>
    <xdr:to>
      <xdr:col>81</xdr:col>
      <xdr:colOff>50800</xdr:colOff>
      <xdr:row>57</xdr:row>
      <xdr:rowOff>132156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82911"/>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44361</xdr:rowOff>
    </xdr:from>
    <xdr:to>
      <xdr:col>76</xdr:col>
      <xdr:colOff>114300</xdr:colOff>
      <xdr:row>57</xdr:row>
      <xdr:rowOff>110261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45561"/>
          <a:ext cx="889000" cy="2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106476</xdr:rowOff>
    </xdr:from>
    <xdr:to>
      <xdr:col>71</xdr:col>
      <xdr:colOff>177800</xdr:colOff>
      <xdr:row>56</xdr:row>
      <xdr:rowOff>44361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193326"/>
          <a:ext cx="889000" cy="4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13056</xdr:rowOff>
    </xdr:from>
    <xdr:to>
      <xdr:col>85</xdr:col>
      <xdr:colOff>177800</xdr:colOff>
      <xdr:row>57</xdr:row>
      <xdr:rowOff>114656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35933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81356</xdr:rowOff>
    </xdr:from>
    <xdr:to>
      <xdr:col>81</xdr:col>
      <xdr:colOff>101600</xdr:colOff>
      <xdr:row>58</xdr:row>
      <xdr:rowOff>11506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59461</xdr:rowOff>
    </xdr:from>
    <xdr:to>
      <xdr:col>76</xdr:col>
      <xdr:colOff>165100</xdr:colOff>
      <xdr:row>57</xdr:row>
      <xdr:rowOff>161061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165011</xdr:rowOff>
    </xdr:from>
    <xdr:to>
      <xdr:col>72</xdr:col>
      <xdr:colOff>38100</xdr:colOff>
      <xdr:row>56</xdr:row>
      <xdr:rowOff>95161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111688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55676</xdr:rowOff>
    </xdr:from>
    <xdr:to>
      <xdr:col>67</xdr:col>
      <xdr:colOff>101600</xdr:colOff>
      <xdr:row>53</xdr:row>
      <xdr:rowOff>157276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2353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91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110393</xdr:rowOff>
    </xdr:from>
    <xdr:to>
      <xdr:col>85</xdr:col>
      <xdr:colOff>127000</xdr:colOff>
      <xdr:row>78</xdr:row>
      <xdr:rowOff>129504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83493"/>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95329</xdr:rowOff>
    </xdr:from>
    <xdr:to>
      <xdr:col>81</xdr:col>
      <xdr:colOff>50800</xdr:colOff>
      <xdr:row>78</xdr:row>
      <xdr:rowOff>129504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6842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95329</xdr:rowOff>
    </xdr:from>
    <xdr:to>
      <xdr:col>76</xdr:col>
      <xdr:colOff>114300</xdr:colOff>
      <xdr:row>78</xdr:row>
      <xdr:rowOff>124613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68429"/>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111857</xdr:rowOff>
    </xdr:from>
    <xdr:to>
      <xdr:col>71</xdr:col>
      <xdr:colOff>177800</xdr:colOff>
      <xdr:row>78</xdr:row>
      <xdr:rowOff>124613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4957"/>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59593</xdr:rowOff>
    </xdr:from>
    <xdr:to>
      <xdr:col>85</xdr:col>
      <xdr:colOff>177800</xdr:colOff>
      <xdr:row>78</xdr:row>
      <xdr:rowOff>161193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78704</xdr:rowOff>
    </xdr:from>
    <xdr:to>
      <xdr:col>81</xdr:col>
      <xdr:colOff>101600</xdr:colOff>
      <xdr:row>79</xdr:row>
      <xdr:rowOff>8854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171431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44529</xdr:rowOff>
    </xdr:from>
    <xdr:to>
      <xdr:col>76</xdr:col>
      <xdr:colOff>165100</xdr:colOff>
      <xdr:row>78</xdr:row>
      <xdr:rowOff>146129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137256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73813</xdr:rowOff>
    </xdr:from>
    <xdr:to>
      <xdr:col>72</xdr:col>
      <xdr:colOff>38100</xdr:colOff>
      <xdr:row>79</xdr:row>
      <xdr:rowOff>3963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166540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39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61057</xdr:rowOff>
    </xdr:from>
    <xdr:to>
      <xdr:col>67</xdr:col>
      <xdr:colOff>101600</xdr:colOff>
      <xdr:row>78</xdr:row>
      <xdr:rowOff>162657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153784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2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132776</xdr:rowOff>
    </xdr:from>
    <xdr:to>
      <xdr:col>85</xdr:col>
      <xdr:colOff>127000</xdr:colOff>
      <xdr:row>94</xdr:row>
      <xdr:rowOff>149073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49076"/>
          <a:ext cx="8382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132776</xdr:rowOff>
    </xdr:from>
    <xdr:to>
      <xdr:col>81</xdr:col>
      <xdr:colOff>50800</xdr:colOff>
      <xdr:row>95</xdr:row>
      <xdr:rowOff>9937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49076"/>
          <a:ext cx="889000" cy="4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9937</xdr:rowOff>
    </xdr:from>
    <xdr:to>
      <xdr:col>76</xdr:col>
      <xdr:colOff>114300</xdr:colOff>
      <xdr:row>95</xdr:row>
      <xdr:rowOff>55118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97687"/>
          <a:ext cx="8890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55118</xdr:rowOff>
    </xdr:from>
    <xdr:to>
      <xdr:col>71</xdr:col>
      <xdr:colOff>177800</xdr:colOff>
      <xdr:row>95</xdr:row>
      <xdr:rowOff>106880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42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98273</xdr:rowOff>
    </xdr:from>
    <xdr:to>
      <xdr:col>85</xdr:col>
      <xdr:colOff>177800</xdr:colOff>
      <xdr:row>95</xdr:row>
      <xdr:rowOff>28423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121150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6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81976</xdr:rowOff>
    </xdr:from>
    <xdr:to>
      <xdr:col>81</xdr:col>
      <xdr:colOff>101600</xdr:colOff>
      <xdr:row>95</xdr:row>
      <xdr:rowOff>12126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28653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130587</xdr:rowOff>
    </xdr:from>
    <xdr:to>
      <xdr:col>76</xdr:col>
      <xdr:colOff>165100</xdr:colOff>
      <xdr:row>95</xdr:row>
      <xdr:rowOff>60737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77264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4318</xdr:rowOff>
    </xdr:from>
    <xdr:to>
      <xdr:col>72</xdr:col>
      <xdr:colOff>38100</xdr:colOff>
      <xdr:row>95</xdr:row>
      <xdr:rowOff>105918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122445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56080</xdr:rowOff>
    </xdr:from>
    <xdr:to>
      <xdr:col>67</xdr:col>
      <xdr:colOff>101600</xdr:colOff>
      <xdr:row>95</xdr:row>
      <xdr:rowOff>157680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1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歳出全体の構成比が最も高い民生費が住民一人当たり</a:t>
          </a:r>
          <a:r>
            <a:rPr kumimoji="1" lang="en-US" altLang="ja-JP" sz="1300">
              <a:latin typeface="ＭＳ Ｐゴシック" panose="020B0600070205080204" pitchFamily="50" charset="-128"/>
              <a:ea typeface="ＭＳ Ｐゴシック" panose="020B0600070205080204" pitchFamily="50" charset="-128"/>
            </a:rPr>
            <a:t>196,284</a:t>
          </a:r>
          <a:r>
            <a:rPr kumimoji="1" lang="ja-JP" altLang="en-US" sz="1300">
              <a:latin typeface="ＭＳ Ｐゴシック" panose="020B0600070205080204" pitchFamily="50" charset="-128"/>
              <a:ea typeface="ＭＳ Ｐゴシック" panose="020B0600070205080204" pitchFamily="50" charset="-128"/>
            </a:rPr>
            <a:t>円となっている。低所得世帯等臨時特別給付金支給事業のほか、認定こども園整備事業の実施により前年度より増加し、類似団体と比較しても高い水準となっている。衛生費は、妊婦特別給付金や新型コロナウイルスワクチン接種事業の減により、住民一人当たり</a:t>
          </a:r>
          <a:r>
            <a:rPr kumimoji="1" lang="en-US" altLang="ja-JP" sz="1300">
              <a:latin typeface="ＭＳ Ｐゴシック" panose="020B0600070205080204" pitchFamily="50" charset="-128"/>
              <a:ea typeface="ＭＳ Ｐゴシック" panose="020B0600070205080204" pitchFamily="50" charset="-128"/>
            </a:rPr>
            <a:t>43,020</a:t>
          </a:r>
          <a:r>
            <a:rPr kumimoji="1" lang="ja-JP" altLang="en-US" sz="1300">
              <a:latin typeface="ＭＳ Ｐゴシック" panose="020B0600070205080204" pitchFamily="50" charset="-128"/>
              <a:ea typeface="ＭＳ Ｐゴシック" panose="020B0600070205080204" pitchFamily="50" charset="-128"/>
            </a:rPr>
            <a:t>円と前年度より減少している。また、商工費は地域経済好循環創出事業や観光事業等継続支援事業の減により、一人当たり</a:t>
          </a:r>
          <a:r>
            <a:rPr kumimoji="1" lang="en-US" altLang="ja-JP" sz="1300">
              <a:latin typeface="ＭＳ Ｐゴシック" panose="020B0600070205080204" pitchFamily="50" charset="-128"/>
              <a:ea typeface="ＭＳ Ｐゴシック" panose="020B0600070205080204" pitchFamily="50" charset="-128"/>
            </a:rPr>
            <a:t>8,405</a:t>
          </a:r>
          <a:r>
            <a:rPr kumimoji="1" lang="ja-JP" altLang="en-US" sz="1300">
              <a:latin typeface="ＭＳ Ｐゴシック" panose="020B0600070205080204" pitchFamily="50" charset="-128"/>
              <a:ea typeface="ＭＳ Ｐゴシック" panose="020B0600070205080204" pitchFamily="50" charset="-128"/>
            </a:rPr>
            <a:t>円と前年度と比べ大幅に減少している。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a:t>
          </a:r>
          <a:r>
            <a:rPr kumimoji="1" lang="ja-JP" altLang="en-US" sz="1400">
              <a:solidFill>
                <a:sysClr val="windowText" lastClr="000000"/>
              </a:solidFill>
              <a:latin typeface="ＭＳ ゴシック" pitchFamily="49" charset="-128"/>
              <a:ea typeface="ＭＳ ゴシック" pitchFamily="49" charset="-128"/>
            </a:rPr>
            <a:t>は、実質収支額・実質単年度収支ともに黒字となっている。実質単年度収支においては、普通交付税が減となったものの、積立金の増により、黒字を維持した。</a:t>
          </a: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1,213</a:t>
          </a:r>
          <a:r>
            <a:rPr kumimoji="1" lang="ja-JP" altLang="en-US" sz="1400">
              <a:latin typeface="ＭＳ ゴシック" pitchFamily="49" charset="-128"/>
              <a:ea typeface="ＭＳ ゴシック" pitchFamily="49" charset="-128"/>
            </a:rPr>
            <a:t>百万円の積立を行い、目安としている標準財政規模の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割の水準を堅持しつつ、前年度と比較し</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ポイント増加した。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介護老人保健施設事業会計については、令和５年度末で事業を終了したことに伴い、会計も廃止となった。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p>
        <a:p>
          <a:r>
            <a:rPr kumimoji="1" lang="ja-JP" altLang="en-US" sz="1300" baseline="0">
              <a:latin typeface="ＭＳ ゴシック" pitchFamily="49" charset="-128"/>
              <a:ea typeface="ＭＳ ゴシック" pitchFamily="49" charset="-128"/>
            </a:rPr>
            <a:t>　下水道事業会計については、平成</a:t>
          </a:r>
          <a:r>
            <a:rPr kumimoji="1" lang="en-US" altLang="ja-JP" sz="1300" baseline="0">
              <a:latin typeface="ＭＳ ゴシック" pitchFamily="49" charset="-128"/>
              <a:ea typeface="ＭＳ ゴシック" pitchFamily="49" charset="-128"/>
            </a:rPr>
            <a:t>28</a:t>
          </a:r>
          <a:r>
            <a:rPr kumimoji="1" lang="ja-JP" altLang="en-US" sz="1300" baseline="0">
              <a:latin typeface="ＭＳ ゴシック" pitchFamily="49" charset="-128"/>
              <a:ea typeface="ＭＳ ゴシック" pitchFamily="49" charset="-128"/>
            </a:rPr>
            <a:t>年度より公営企業会計へ移行したことに伴い、より効率的な事業運営が可能になった。実質収支も黒字を維持しており、今後もさらなる経営の安定化や維持管理の効率化、水洗化率の向上の確保が求められる。</a:t>
          </a:r>
        </a:p>
        <a:p>
          <a:r>
            <a:rPr kumimoji="1" lang="ja-JP" altLang="en-US" sz="1300" baseline="0">
              <a:latin typeface="ＭＳ ゴシック" pitchFamily="49" charset="-128"/>
              <a:ea typeface="ＭＳ ゴシック" pitchFamily="49" charset="-128"/>
            </a:rPr>
            <a:t>　病院事業会計については、赤字額は生じていないが、構造的に一般会計繰出金に依存している。歳入の確保、経費の削減などの経営改善が求められる。</a:t>
          </a:r>
        </a:p>
        <a:p>
          <a:r>
            <a:rPr kumimoji="1" lang="ja-JP" altLang="en-US" sz="1300" baseline="0">
              <a:latin typeface="ＭＳ ゴシック" pitchFamily="49" charset="-128"/>
              <a:ea typeface="ＭＳ ゴシック" pitchFamily="49" charset="-128"/>
            </a:rPr>
            <a:t>　その他会計に含まれている国民健康保険特別会計については、赤字額は生じていないが、加入者の個人所得の伸びが鈍化していることに加え、高齢化に伴う国民健康保険税の減収や医療費の上昇が今後もさらに進展することが見込まれるため、健全化に向けた取り組みが求められる。</a:t>
          </a:r>
        </a:p>
        <a:p>
          <a:r>
            <a:rPr kumimoji="1" lang="ja-JP" altLang="en-US" sz="1300" baseline="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社会教育施設整備事業などの大規模建設事業の実施により、元利償還金は高い水準となっているが、新規発行する市債を交付税措置率の高い事業債（旧合併特例事業債（特例分）、臨時財政対策債など）に絞る方針を継続した結果、算入公債費の増に寄与し、実質公債費比率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ヶ年平均）となった。</a:t>
          </a:r>
        </a:p>
        <a:p>
          <a:r>
            <a:rPr kumimoji="1" lang="ja-JP" altLang="en-US" sz="1400">
              <a:latin typeface="ＭＳ ゴシック" pitchFamily="49" charset="-128"/>
              <a:ea typeface="ＭＳ ゴシック" pitchFamily="49" charset="-128"/>
            </a:rPr>
            <a:t>　一方で、今後も合併特例事業債を活用した事業を予定しており、中長期的に元利償還金が増加することが見込まれる。引き続き交付税措置率が高い有利な地方債の活用を図り、分子の増加を抑制し、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満期一括償還地方債を発行していないため、当該地方債の償還の財源としての積立を行っていない。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一般会計等に係る地方債現在高や公営企業等繰入見込額の減により将来負担額は減少し、将来負担比率は</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また、公営企業債等繰入見込額については減少傾向にあるが、下水道事業において未整備地区の整備が実施されることから、公営企業債に係る負担が高い水準で推移する見込みである。</a:t>
          </a:r>
        </a:p>
        <a:p>
          <a:r>
            <a:rPr kumimoji="1" lang="ja-JP" altLang="en-US" sz="1400">
              <a:latin typeface="ＭＳ ゴシック" pitchFamily="49" charset="-128"/>
              <a:ea typeface="ＭＳ ゴシック" pitchFamily="49" charset="-128"/>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前年度決算剰余金から財政調整基金や鉄道施設基金などへ積み立てた一方、文化施設維持補修事業や学校給食センター厨房機器等更新事業等に公共施設等整備基金を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総合計画の実現に向け更なる事業の推進のために「住みよさと活気あふれるまちづくり基金」からの取り崩しが見込まれる。また、物価高騰等の影響による社会情勢の変化等により先が見通せない中、臨時的支出への備えが必要であるものの、扶助費や公債費等の義務的経費が増加しており、「財政調整基金」を取り崩して財政運営せざるを得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公共施設等整備基金：公共施設等の整備を円滑に行うため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住みよさと活気あふれるまちづくり基金：市民の連携強化及び地域振興を図るため（合併特例事業債による基金造成）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教育振興基金：教育事業の円滑な執行のため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あい甲賀ふるさと応援基金：個人又は団体等から広く寄附を募り、個性と魅力あるまちづくりを図るため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鉄道施設基金：信楽高原鐵道の施設の保守及び管理等のため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あい甲賀ふるさと応援基金：前年度のふるさと応援寄附金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教育環境整備事業や学校給食事業などへ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住みよさと活気あふれるまちづくり基金：コミュニティバス運行事業、福祉医療給付事業などの総合計画の実現に向けた事業の財源として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住みよさと活気あふれるまちづくり基金：総合計画の実現に向けた事業（ソフト事業）の財源として、毎年数億円程度を取り崩し予定。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をくだらない額（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億円の取り崩しを行ったことから、財政調整基金全体としては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決算状況を踏まえて、可能な範囲で積み立てを行っているが、社会保障関係経費の増大や災害などの臨時的支出に備えるためにも、財政調整基金に頼らない予算編成とし、標準財政規模の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割を目安とした残高の維持を目指す。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近年は「減債基金」への積立及び取り崩しを行っていないため、同額で推移している。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地方債償還のピークを迎えていることから、今後も必要に応じて償還財源として取り崩しを行う。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47185550</v>
      </c>
      <c r="BO4" s="449"/>
      <c r="BP4" s="449"/>
      <c r="BQ4" s="449"/>
      <c r="BR4" s="449"/>
      <c r="BS4" s="449"/>
      <c r="BT4" s="449"/>
      <c r="BU4" s="450"/>
      <c r="BV4" s="448">
        <v>46229457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9.4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44473326</v>
      </c>
      <c r="BO5" s="420"/>
      <c r="BP5" s="420"/>
      <c r="BQ5" s="420"/>
      <c r="BR5" s="420"/>
      <c r="BS5" s="420"/>
      <c r="BT5" s="420"/>
      <c r="BU5" s="421"/>
      <c r="BV5" s="419">
        <v>43420932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90.2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2712224</v>
      </c>
      <c r="BO6" s="420"/>
      <c r="BP6" s="420"/>
      <c r="BQ6" s="420"/>
      <c r="BR6" s="420"/>
      <c r="BS6" s="420"/>
      <c r="BT6" s="420"/>
      <c r="BU6" s="421"/>
      <c r="BV6" s="419">
        <v>2808525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92.2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670157</v>
      </c>
      <c r="BO7" s="420"/>
      <c r="BP7" s="420"/>
      <c r="BQ7" s="420"/>
      <c r="BR7" s="420"/>
      <c r="BS7" s="420"/>
      <c r="BT7" s="420"/>
      <c r="BU7" s="421"/>
      <c r="BV7" s="419">
        <v>386024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25938991</v>
      </c>
      <c r="CU7" s="420"/>
      <c r="CV7" s="420"/>
      <c r="CW7" s="420"/>
      <c r="CX7" s="420"/>
      <c r="CY7" s="420"/>
      <c r="CZ7" s="420"/>
      <c r="DA7" s="421"/>
      <c r="DB7" s="419">
        <v>25831881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2042067</v>
      </c>
      <c r="BO8" s="420"/>
      <c r="BP8" s="420"/>
      <c r="BQ8" s="420"/>
      <c r="BR8" s="420"/>
      <c r="BS8" s="420"/>
      <c r="BT8" s="420"/>
      <c r="BU8" s="421"/>
      <c r="BV8" s="419">
        <v>2422501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88358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-380434</v>
      </c>
      <c r="BO9" s="420"/>
      <c r="BP9" s="420"/>
      <c r="BQ9" s="420"/>
      <c r="BR9" s="420"/>
      <c r="BS9" s="420"/>
      <c r="BT9" s="420"/>
      <c r="BU9" s="421"/>
      <c r="BV9" s="419">
        <v>-52753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13.6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90901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1212504</v>
      </c>
      <c r="BO10" s="420"/>
      <c r="BP10" s="420"/>
      <c r="BQ10" s="420"/>
      <c r="BR10" s="420"/>
      <c r="BS10" s="420"/>
      <c r="BT10" s="420"/>
      <c r="BU10" s="421"/>
      <c r="BV10" s="419">
        <v>738345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88493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104</v>
      </c>
      <c r="AV12" s="478"/>
      <c r="AW12" s="478"/>
      <c r="AX12" s="478"/>
      <c r="AY12" s="433" t="s">
        <v>128</v>
      </c>
      <c r="AZ12" s="434"/>
      <c r="BA12" s="434"/>
      <c r="BB12" s="434"/>
      <c r="BC12" s="434"/>
      <c r="BD12" s="434"/>
      <c r="BE12" s="434"/>
      <c r="BF12" s="434"/>
      <c r="BG12" s="434"/>
      <c r="BH12" s="434"/>
      <c r="BI12" s="434"/>
      <c r="BJ12" s="434"/>
      <c r="BK12" s="434"/>
      <c r="BL12" s="434"/>
      <c r="BM12" s="435"/>
      <c r="BN12" s="419">
        <v>825420</v>
      </c>
      <c r="BO12" s="420"/>
      <c r="BP12" s="420"/>
      <c r="BQ12" s="420"/>
      <c r="BR12" s="420"/>
      <c r="BS12" s="420"/>
      <c r="BT12" s="420"/>
      <c r="BU12" s="421"/>
      <c r="BV12" s="419">
        <v>471256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83979</v>
      </c>
      <c r="S13" s="507"/>
      <c r="T13" s="507"/>
      <c r="U13" s="507"/>
      <c r="V13" s="508"/>
      <c r="W13" s="509" t="s">
        <v>131</v>
      </c>
      <c r="X13" s="405"/>
      <c r="Y13" s="405"/>
      <c r="Z13" s="405"/>
      <c r="AA13" s="405"/>
      <c r="AB13" s="406"/>
      <c r="AC13" s="372">
        <v>1550</v>
      </c>
      <c r="AD13" s="373"/>
      <c r="AE13" s="373"/>
      <c r="AF13" s="373"/>
      <c r="AG13" s="374"/>
      <c r="AH13" s="372">
        <v>1782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6650</v>
      </c>
      <c r="BO13" s="420"/>
      <c r="BP13" s="420"/>
      <c r="BQ13" s="420"/>
      <c r="BR13" s="420"/>
      <c r="BS13" s="420"/>
      <c r="BT13" s="420"/>
      <c r="BU13" s="421"/>
      <c r="BV13" s="419">
        <v>214336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89038</v>
      </c>
      <c r="S14" s="507"/>
      <c r="T14" s="507"/>
      <c r="U14" s="507"/>
      <c r="V14" s="508"/>
      <c r="W14" s="510"/>
      <c r="X14" s="408"/>
      <c r="Y14" s="408"/>
      <c r="Z14" s="408"/>
      <c r="AA14" s="408"/>
      <c r="AB14" s="409"/>
      <c r="AC14" s="499">
        <v>3.7</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28.2</v>
      </c>
      <c r="CU14" s="517"/>
      <c r="CV14" s="517"/>
      <c r="CW14" s="517"/>
      <c r="CX14" s="517"/>
      <c r="CY14" s="517"/>
      <c r="CZ14" s="517"/>
      <c r="DA14" s="518"/>
      <c r="DB14" s="516">
        <v>28.9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84896</v>
      </c>
      <c r="S15" s="507"/>
      <c r="T15" s="507"/>
      <c r="U15" s="507"/>
      <c r="V15" s="508"/>
      <c r="W15" s="509" t="s">
        <v>137</v>
      </c>
      <c r="X15" s="405"/>
      <c r="Y15" s="405"/>
      <c r="Z15" s="405"/>
      <c r="AA15" s="405"/>
      <c r="AB15" s="406"/>
      <c r="AC15" s="372">
        <v>16495</v>
      </c>
      <c r="AD15" s="373"/>
      <c r="AE15" s="373"/>
      <c r="AF15" s="373"/>
      <c r="AG15" s="374"/>
      <c r="AH15" s="372">
        <v>18074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14016549</v>
      </c>
      <c r="BO15" s="449"/>
      <c r="BP15" s="449"/>
      <c r="BQ15" s="449"/>
      <c r="BR15" s="449"/>
      <c r="BS15" s="449"/>
      <c r="BT15" s="449"/>
      <c r="BU15" s="450"/>
      <c r="BV15" s="448">
        <v>13549651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39.4</v>
      </c>
      <c r="AD16" s="500"/>
      <c r="AE16" s="500"/>
      <c r="AF16" s="500"/>
      <c r="AG16" s="501"/>
      <c r="AH16" s="499">
        <v>40.4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21927211</v>
      </c>
      <c r="BO16" s="420"/>
      <c r="BP16" s="420"/>
      <c r="BQ16" s="420"/>
      <c r="BR16" s="420"/>
      <c r="BS16" s="420"/>
      <c r="BT16" s="420"/>
      <c r="BU16" s="421"/>
      <c r="BV16" s="419">
        <v>21603838</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1.8</v>
      </c>
      <c r="CU16" s="417"/>
      <c r="CV16" s="417"/>
      <c r="CW16" s="417"/>
      <c r="CX16" s="417"/>
      <c r="CY16" s="417"/>
      <c r="CZ16" s="417"/>
      <c r="DA16" s="418"/>
      <c r="DB16" s="416" t="s">
        <v>122</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23793</v>
      </c>
      <c r="AD17" s="373"/>
      <c r="AE17" s="373"/>
      <c r="AF17" s="373"/>
      <c r="AG17" s="374"/>
      <c r="AH17" s="372">
        <v>24900</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17807495</v>
      </c>
      <c r="BO17" s="420"/>
      <c r="BP17" s="420"/>
      <c r="BQ17" s="420"/>
      <c r="BR17" s="420"/>
      <c r="BS17" s="420"/>
      <c r="BT17" s="420"/>
      <c r="BU17" s="421"/>
      <c r="BV17" s="419">
        <v>17207435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481.62</v>
      </c>
      <c r="M18" s="472"/>
      <c r="N18" s="472"/>
      <c r="O18" s="472"/>
      <c r="P18" s="472"/>
      <c r="Q18" s="472"/>
      <c r="R18" s="473"/>
      <c r="S18" s="473"/>
      <c r="T18" s="473"/>
      <c r="U18" s="473"/>
      <c r="V18" s="474"/>
      <c r="W18" s="490"/>
      <c r="X18" s="491"/>
      <c r="Y18" s="491"/>
      <c r="Z18" s="491"/>
      <c r="AA18" s="491"/>
      <c r="AB18" s="515"/>
      <c r="AC18" s="389">
        <v>56.9</v>
      </c>
      <c r="AD18" s="390"/>
      <c r="AE18" s="390"/>
      <c r="AF18" s="390"/>
      <c r="AG18" s="475"/>
      <c r="AH18" s="389">
        <v>55.6</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24202381</v>
      </c>
      <c r="BO18" s="420"/>
      <c r="BP18" s="420"/>
      <c r="BQ18" s="420"/>
      <c r="BR18" s="420"/>
      <c r="BS18" s="420"/>
      <c r="BT18" s="420"/>
      <c r="BU18" s="421"/>
      <c r="BV18" s="419">
        <v>24137037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150</v>
      </c>
      <c r="C19" s="470"/>
      <c r="D19" s="470"/>
      <c r="E19" s="471"/>
      <c r="F19" s="471"/>
      <c r="G19" s="471"/>
      <c r="H19" s="471"/>
      <c r="I19" s="471"/>
      <c r="J19" s="471"/>
      <c r="K19" s="471"/>
      <c r="L19" s="479">
        <v>183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32858276</v>
      </c>
      <c r="BO19" s="420"/>
      <c r="BP19" s="420"/>
      <c r="BQ19" s="420"/>
      <c r="BR19" s="420"/>
      <c r="BS19" s="420"/>
      <c r="BT19" s="420"/>
      <c r="BU19" s="421"/>
      <c r="BV19" s="419">
        <v>32938634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152</v>
      </c>
      <c r="C20" s="470"/>
      <c r="D20" s="470"/>
      <c r="E20" s="471"/>
      <c r="F20" s="471"/>
      <c r="G20" s="471"/>
      <c r="H20" s="471"/>
      <c r="I20" s="471"/>
      <c r="J20" s="471"/>
      <c r="K20" s="471"/>
      <c r="L20" s="479">
        <v>33641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44795190</v>
      </c>
      <c r="BO22" s="449"/>
      <c r="BP22" s="449"/>
      <c r="BQ22" s="449"/>
      <c r="BR22" s="449"/>
      <c r="BS22" s="449"/>
      <c r="BT22" s="449"/>
      <c r="BU22" s="450"/>
      <c r="BV22" s="448">
        <v>46546405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21969302</v>
      </c>
      <c r="BO23" s="420"/>
      <c r="BP23" s="420"/>
      <c r="BQ23" s="420"/>
      <c r="BR23" s="420"/>
      <c r="BS23" s="420"/>
      <c r="BT23" s="420"/>
      <c r="BU23" s="421"/>
      <c r="BV23" s="419">
        <v>23343728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162</v>
      </c>
      <c r="F24" s="376"/>
      <c r="G24" s="376"/>
      <c r="H24" s="376"/>
      <c r="I24" s="376"/>
      <c r="J24" s="376"/>
      <c r="K24" s="377"/>
      <c r="L24" s="372">
        <v>1</v>
      </c>
      <c r="M24" s="373"/>
      <c r="N24" s="373"/>
      <c r="O24" s="373"/>
      <c r="P24" s="374"/>
      <c r="Q24" s="372">
        <v>8670</v>
      </c>
      <c r="R24" s="373"/>
      <c r="S24" s="373"/>
      <c r="T24" s="373"/>
      <c r="U24" s="373"/>
      <c r="V24" s="374"/>
      <c r="W24" s="462"/>
      <c r="X24" s="399"/>
      <c r="Y24" s="400"/>
      <c r="Z24" s="375" t="s">
        <v>163</v>
      </c>
      <c r="AA24" s="376"/>
      <c r="AB24" s="376"/>
      <c r="AC24" s="376"/>
      <c r="AD24" s="376"/>
      <c r="AE24" s="376"/>
      <c r="AF24" s="376"/>
      <c r="AG24" s="377"/>
      <c r="AH24" s="372">
        <v>627</v>
      </c>
      <c r="AI24" s="373"/>
      <c r="AJ24" s="373"/>
      <c r="AK24" s="373"/>
      <c r="AL24" s="374"/>
      <c r="AM24" s="372">
        <v>1960002</v>
      </c>
      <c r="AN24" s="373"/>
      <c r="AO24" s="373"/>
      <c r="AP24" s="373"/>
      <c r="AQ24" s="373"/>
      <c r="AR24" s="374"/>
      <c r="AS24" s="372">
        <v>3126</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30158432</v>
      </c>
      <c r="BO24" s="420"/>
      <c r="BP24" s="420"/>
      <c r="BQ24" s="420"/>
      <c r="BR24" s="420"/>
      <c r="BS24" s="420"/>
      <c r="BT24" s="420"/>
      <c r="BU24" s="421"/>
      <c r="BV24" s="419">
        <v>30383215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165</v>
      </c>
      <c r="F25" s="376"/>
      <c r="G25" s="376"/>
      <c r="H25" s="376"/>
      <c r="I25" s="376"/>
      <c r="J25" s="376"/>
      <c r="K25" s="377"/>
      <c r="L25" s="372">
        <v>1</v>
      </c>
      <c r="M25" s="373"/>
      <c r="N25" s="373"/>
      <c r="O25" s="373"/>
      <c r="P25" s="374"/>
      <c r="Q25" s="372">
        <v>7220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9087548</v>
      </c>
      <c r="BO25" s="449"/>
      <c r="BP25" s="449"/>
      <c r="BQ25" s="449"/>
      <c r="BR25" s="449"/>
      <c r="BS25" s="449"/>
      <c r="BT25" s="449"/>
      <c r="BU25" s="450"/>
      <c r="BV25" s="448">
        <v>6879633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168</v>
      </c>
      <c r="F26" s="376"/>
      <c r="G26" s="376"/>
      <c r="H26" s="376"/>
      <c r="I26" s="376"/>
      <c r="J26" s="376"/>
      <c r="K26" s="377"/>
      <c r="L26" s="372">
        <v>1</v>
      </c>
      <c r="M26" s="373"/>
      <c r="N26" s="373"/>
      <c r="O26" s="373"/>
      <c r="P26" s="374"/>
      <c r="Q26" s="372">
        <v>6740</v>
      </c>
      <c r="R26" s="373"/>
      <c r="S26" s="373"/>
      <c r="T26" s="373"/>
      <c r="U26" s="373"/>
      <c r="V26" s="374"/>
      <c r="W26" s="462"/>
      <c r="X26" s="399"/>
      <c r="Y26" s="400"/>
      <c r="Z26" s="375" t="s">
        <v>169</v>
      </c>
      <c r="AA26" s="430"/>
      <c r="AB26" s="430"/>
      <c r="AC26" s="430"/>
      <c r="AD26" s="430"/>
      <c r="AE26" s="430"/>
      <c r="AF26" s="430"/>
      <c r="AG26" s="431"/>
      <c r="AH26" s="372">
        <v>11</v>
      </c>
      <c r="AI26" s="373"/>
      <c r="AJ26" s="373"/>
      <c r="AK26" s="373"/>
      <c r="AL26" s="374"/>
      <c r="AM26" s="372">
        <v>30470</v>
      </c>
      <c r="AN26" s="373"/>
      <c r="AO26" s="373"/>
      <c r="AP26" s="373"/>
      <c r="AQ26" s="373"/>
      <c r="AR26" s="374"/>
      <c r="AS26" s="372">
        <v>2770</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4500</v>
      </c>
      <c r="R27" s="373"/>
      <c r="S27" s="373"/>
      <c r="T27" s="373"/>
      <c r="U27" s="373"/>
      <c r="V27" s="374"/>
      <c r="W27" s="462"/>
      <c r="X27" s="399"/>
      <c r="Y27" s="400"/>
      <c r="Z27" s="375" t="s">
        <v>172</v>
      </c>
      <c r="AA27" s="376"/>
      <c r="AB27" s="376"/>
      <c r="AC27" s="376"/>
      <c r="AD27" s="376"/>
      <c r="AE27" s="376"/>
      <c r="AF27" s="376"/>
      <c r="AG27" s="377"/>
      <c r="AH27" s="372">
        <v>25</v>
      </c>
      <c r="AI27" s="373"/>
      <c r="AJ27" s="373"/>
      <c r="AK27" s="373"/>
      <c r="AL27" s="374"/>
      <c r="AM27" s="372">
        <v>87974</v>
      </c>
      <c r="AN27" s="373"/>
      <c r="AO27" s="373"/>
      <c r="AP27" s="373"/>
      <c r="AQ27" s="373"/>
      <c r="AR27" s="374"/>
      <c r="AS27" s="372">
        <v>3519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199650</v>
      </c>
      <c r="BO27" s="454"/>
      <c r="BP27" s="454"/>
      <c r="BQ27" s="454"/>
      <c r="BR27" s="454"/>
      <c r="BS27" s="454"/>
      <c r="BT27" s="454"/>
      <c r="BU27" s="455"/>
      <c r="BV27" s="453">
        <v>199650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3900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4240099</v>
      </c>
      <c r="BO28" s="449"/>
      <c r="BP28" s="449"/>
      <c r="BQ28" s="449"/>
      <c r="BR28" s="449"/>
      <c r="BS28" s="449"/>
      <c r="BT28" s="449"/>
      <c r="BU28" s="450"/>
      <c r="BV28" s="448">
        <v>3853015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23</v>
      </c>
      <c r="M29" s="373"/>
      <c r="N29" s="373"/>
      <c r="O29" s="373"/>
      <c r="P29" s="374"/>
      <c r="Q29" s="372">
        <v>3500</v>
      </c>
      <c r="R29" s="373"/>
      <c r="S29" s="373"/>
      <c r="T29" s="373"/>
      <c r="U29" s="373"/>
      <c r="V29" s="374"/>
      <c r="W29" s="463"/>
      <c r="X29" s="464"/>
      <c r="Y29" s="465"/>
      <c r="Z29" s="375" t="s">
        <v>178</v>
      </c>
      <c r="AA29" s="376"/>
      <c r="AB29" s="376"/>
      <c r="AC29" s="376"/>
      <c r="AD29" s="376"/>
      <c r="AE29" s="376"/>
      <c r="AF29" s="376"/>
      <c r="AG29" s="377"/>
      <c r="AH29" s="372">
        <v>652</v>
      </c>
      <c r="AI29" s="373"/>
      <c r="AJ29" s="373"/>
      <c r="AK29" s="373"/>
      <c r="AL29" s="374"/>
      <c r="AM29" s="372">
        <v>2047976</v>
      </c>
      <c r="AN29" s="373"/>
      <c r="AO29" s="373"/>
      <c r="AP29" s="373"/>
      <c r="AQ29" s="373"/>
      <c r="AR29" s="374"/>
      <c r="AS29" s="372">
        <v>3141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536931</v>
      </c>
      <c r="BO29" s="420"/>
      <c r="BP29" s="420"/>
      <c r="BQ29" s="420"/>
      <c r="BR29" s="420"/>
      <c r="BS29" s="420"/>
      <c r="BT29" s="420"/>
      <c r="BU29" s="421"/>
      <c r="BV29" s="419">
        <v>536931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4391236</v>
      </c>
      <c r="BO30" s="454"/>
      <c r="BP30" s="454"/>
      <c r="BQ30" s="454"/>
      <c r="BR30" s="454"/>
      <c r="BS30" s="454"/>
      <c r="BT30" s="454"/>
      <c r="BU30" s="455"/>
      <c r="BV30" s="453">
        <v>6041062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甲賀広域行政組合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信楽高原鐵道㈱</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野洲川基幹水利施設管理事業特別会計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公立甲賀病院組合（一般会計）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㈱道の駅あいの土山</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診療所事業会計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滋賀県市町村職員研修センター</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㈱土山町緑のふるさと振興会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介護老人保健施設事業会計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滋賀県市町村職員退職手当組合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(有)グリーンサポートこうか</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10</v>
      </c>
      <c r="AN38" s="367"/>
      <c r="AO38" s="368" t="str">
        <f>IF('各会計、関係団体の財政状況及び健全化判断比率'!B35="","",'各会計、関係団体の財政状況及び健全化判断比率'!B35)</f>
        <v>下水道事業会計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滋賀県後期高齢者医療広域連合（一般会計）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(財)あいの土山文化体育振興会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滋賀県後期高齢者医療広域連合（後期高齢者医療特別会計）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(財)甲賀創健文化振興事業団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滋賀県市町村議会議員公務災害補償等組合</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㈱あいコムこうか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25</v>
      </c>
      <c r="CP41" s="367"/>
      <c r="CQ41" s="368" t="str">
        <f>IF('各会計、関係団体の財政状況及び健全化判断比率'!BS14="","",'各会計、関係団体の財政状況及び健全化判断比率'!BS14)</f>
        <v>公立甲賀病院組合（一般会計）</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DUOASjUwInmi0jguseNxkuoThm9WZV7/nWFeFzXGpVDNQSuxnrncIlPLCw2ThFPLQfzmI24LT7agn99SaChZQ==" saltValue="uTILobXG5Sv/f3TVpZv2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14749451</v>
      </c>
      <c r="S5" s="677"/>
      <c r="T5" s="677"/>
      <c r="U5" s="677"/>
      <c r="V5" s="677"/>
      <c r="W5" s="677"/>
      <c r="X5" s="677"/>
      <c r="Y5" s="702"/>
      <c r="Z5" s="715">
        <v>31.3</v>
      </c>
      <c r="AA5" s="715"/>
      <c r="AB5" s="715"/>
      <c r="AC5" s="715"/>
      <c r="AD5" s="716">
        <v>14749451</v>
      </c>
      <c r="AE5" s="716"/>
      <c r="AF5" s="716"/>
      <c r="AG5" s="716"/>
      <c r="AH5" s="716"/>
      <c r="AI5" s="716"/>
      <c r="AJ5" s="716"/>
      <c r="AK5" s="716"/>
      <c r="AL5" s="703">
        <v>56.1</v>
      </c>
      <c r="AM5" s="685"/>
      <c r="AN5" s="685"/>
      <c r="AO5" s="704"/>
      <c r="AP5" s="679" t="s">
        <v>217</v>
      </c>
      <c r="AQ5" s="680"/>
      <c r="AR5" s="680"/>
      <c r="AS5" s="680"/>
      <c r="AT5" s="680"/>
      <c r="AU5" s="680"/>
      <c r="AV5" s="680"/>
      <c r="AW5" s="680"/>
      <c r="AX5" s="680"/>
      <c r="AY5" s="680"/>
      <c r="AZ5" s="680"/>
      <c r="BA5" s="680"/>
      <c r="BB5" s="680"/>
      <c r="BC5" s="680"/>
      <c r="BD5" s="680"/>
      <c r="BE5" s="680"/>
      <c r="BF5" s="681"/>
      <c r="BG5" s="621">
        <v>14739082</v>
      </c>
      <c r="BH5" s="622"/>
      <c r="BI5" s="622"/>
      <c r="BJ5" s="622"/>
      <c r="BK5" s="622"/>
      <c r="BL5" s="622"/>
      <c r="BM5" s="622"/>
      <c r="BN5" s="623"/>
      <c r="BO5" s="659">
        <v>99.9</v>
      </c>
      <c r="BP5" s="659"/>
      <c r="BQ5" s="659"/>
      <c r="BR5" s="659"/>
      <c r="BS5" s="660">
        <v>319321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427682</v>
      </c>
      <c r="S6" s="622"/>
      <c r="T6" s="622"/>
      <c r="U6" s="622"/>
      <c r="V6" s="622"/>
      <c r="W6" s="622"/>
      <c r="X6" s="622"/>
      <c r="Y6" s="623"/>
      <c r="Z6" s="659">
        <v>0.9</v>
      </c>
      <c r="AA6" s="659"/>
      <c r="AB6" s="659"/>
      <c r="AC6" s="659"/>
      <c r="AD6" s="660">
        <v>427682</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14739082</v>
      </c>
      <c r="BH6" s="622"/>
      <c r="BI6" s="622"/>
      <c r="BJ6" s="622"/>
      <c r="BK6" s="622"/>
      <c r="BL6" s="622"/>
      <c r="BM6" s="622"/>
      <c r="BN6" s="623"/>
      <c r="BO6" s="659">
        <v>99.9</v>
      </c>
      <c r="BP6" s="659"/>
      <c r="BQ6" s="659"/>
      <c r="BR6" s="659"/>
      <c r="BS6" s="660">
        <v>319321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232842</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232788</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5572</v>
      </c>
      <c r="S7" s="622"/>
      <c r="T7" s="622"/>
      <c r="U7" s="622"/>
      <c r="V7" s="622"/>
      <c r="W7" s="622"/>
      <c r="X7" s="622"/>
      <c r="Y7" s="623"/>
      <c r="Z7" s="659">
        <v>0</v>
      </c>
      <c r="AA7" s="659"/>
      <c r="AB7" s="659"/>
      <c r="AC7" s="659"/>
      <c r="AD7" s="660">
        <v>5572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6141799</v>
      </c>
      <c r="BH7" s="622"/>
      <c r="BI7" s="622"/>
      <c r="BJ7" s="622"/>
      <c r="BK7" s="622"/>
      <c r="BL7" s="622"/>
      <c r="BM7" s="622"/>
      <c r="BN7" s="623"/>
      <c r="BO7" s="659">
        <v>41.6</v>
      </c>
      <c r="BP7" s="659"/>
      <c r="BQ7" s="659"/>
      <c r="BR7" s="659"/>
      <c r="BS7" s="660">
        <v>319321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6319125</v>
      </c>
      <c r="CS7" s="622"/>
      <c r="CT7" s="622"/>
      <c r="CU7" s="622"/>
      <c r="CV7" s="622"/>
      <c r="CW7" s="622"/>
      <c r="CX7" s="622"/>
      <c r="CY7" s="623"/>
      <c r="CZ7" s="659">
        <v>14.2</v>
      </c>
      <c r="DA7" s="659"/>
      <c r="DB7" s="659"/>
      <c r="DC7" s="659"/>
      <c r="DD7" s="627">
        <v>328231</v>
      </c>
      <c r="DE7" s="622"/>
      <c r="DF7" s="622"/>
      <c r="DG7" s="622"/>
      <c r="DH7" s="622"/>
      <c r="DI7" s="622"/>
      <c r="DJ7" s="622"/>
      <c r="DK7" s="622"/>
      <c r="DL7" s="622"/>
      <c r="DM7" s="622"/>
      <c r="DN7" s="622"/>
      <c r="DO7" s="622"/>
      <c r="DP7" s="623"/>
      <c r="DQ7" s="627">
        <v>4979480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79665</v>
      </c>
      <c r="S8" s="622"/>
      <c r="T8" s="622"/>
      <c r="U8" s="622"/>
      <c r="V8" s="622"/>
      <c r="W8" s="622"/>
      <c r="X8" s="622"/>
      <c r="Y8" s="623"/>
      <c r="Z8" s="659">
        <v>0.2</v>
      </c>
      <c r="AA8" s="659"/>
      <c r="AB8" s="659"/>
      <c r="AC8" s="659"/>
      <c r="AD8" s="660">
        <v>79665</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168837</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17369798</v>
      </c>
      <c r="CS8" s="622"/>
      <c r="CT8" s="622"/>
      <c r="CU8" s="622"/>
      <c r="CV8" s="622"/>
      <c r="CW8" s="622"/>
      <c r="CX8" s="622"/>
      <c r="CY8" s="623"/>
      <c r="CZ8" s="659">
        <v>39.1</v>
      </c>
      <c r="DA8" s="659"/>
      <c r="DB8" s="659"/>
      <c r="DC8" s="659"/>
      <c r="DD8" s="627">
        <v>1736578</v>
      </c>
      <c r="DE8" s="622"/>
      <c r="DF8" s="622"/>
      <c r="DG8" s="622"/>
      <c r="DH8" s="622"/>
      <c r="DI8" s="622"/>
      <c r="DJ8" s="622"/>
      <c r="DK8" s="622"/>
      <c r="DL8" s="622"/>
      <c r="DM8" s="622"/>
      <c r="DN8" s="622"/>
      <c r="DO8" s="622"/>
      <c r="DP8" s="623"/>
      <c r="DQ8" s="627">
        <v>9178929</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87472</v>
      </c>
      <c r="S9" s="622"/>
      <c r="T9" s="622"/>
      <c r="U9" s="622"/>
      <c r="V9" s="622"/>
      <c r="W9" s="622"/>
      <c r="X9" s="622"/>
      <c r="Y9" s="623"/>
      <c r="Z9" s="659">
        <v>0.2</v>
      </c>
      <c r="AA9" s="659"/>
      <c r="AB9" s="659"/>
      <c r="AC9" s="659"/>
      <c r="AD9" s="660">
        <v>87472</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4455791</v>
      </c>
      <c r="BH9" s="622"/>
      <c r="BI9" s="622"/>
      <c r="BJ9" s="622"/>
      <c r="BK9" s="622"/>
      <c r="BL9" s="622"/>
      <c r="BM9" s="622"/>
      <c r="BN9" s="623"/>
      <c r="BO9" s="659">
        <v>30.2</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3807012</v>
      </c>
      <c r="CS9" s="622"/>
      <c r="CT9" s="622"/>
      <c r="CU9" s="622"/>
      <c r="CV9" s="622"/>
      <c r="CW9" s="622"/>
      <c r="CX9" s="622"/>
      <c r="CY9" s="623"/>
      <c r="CZ9" s="659">
        <v>8.6</v>
      </c>
      <c r="DA9" s="659"/>
      <c r="DB9" s="659"/>
      <c r="DC9" s="659"/>
      <c r="DD9" s="627">
        <v>110047</v>
      </c>
      <c r="DE9" s="622"/>
      <c r="DF9" s="622"/>
      <c r="DG9" s="622"/>
      <c r="DH9" s="622"/>
      <c r="DI9" s="622"/>
      <c r="DJ9" s="622"/>
      <c r="DK9" s="622"/>
      <c r="DL9" s="622"/>
      <c r="DM9" s="622"/>
      <c r="DN9" s="622"/>
      <c r="DO9" s="622"/>
      <c r="DP9" s="623"/>
      <c r="DQ9" s="627">
        <v>3020842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286619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168681</v>
      </c>
      <c r="CS10" s="622"/>
      <c r="CT10" s="622"/>
      <c r="CU10" s="622"/>
      <c r="CV10" s="622"/>
      <c r="CW10" s="622"/>
      <c r="CX10" s="622"/>
      <c r="CY10" s="623"/>
      <c r="CZ10" s="659">
        <v>0.4</v>
      </c>
      <c r="DA10" s="659"/>
      <c r="DB10" s="659"/>
      <c r="DC10" s="659"/>
      <c r="DD10" s="627">
        <v>35342</v>
      </c>
      <c r="DE10" s="622"/>
      <c r="DF10" s="622"/>
      <c r="DG10" s="622"/>
      <c r="DH10" s="622"/>
      <c r="DI10" s="622"/>
      <c r="DJ10" s="622"/>
      <c r="DK10" s="622"/>
      <c r="DL10" s="622"/>
      <c r="DM10" s="622"/>
      <c r="DN10" s="622"/>
      <c r="DO10" s="622"/>
      <c r="DP10" s="623"/>
      <c r="DQ10" s="627">
        <v>122163</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2145418</v>
      </c>
      <c r="S11" s="622"/>
      <c r="T11" s="622"/>
      <c r="U11" s="622"/>
      <c r="V11" s="622"/>
      <c r="W11" s="622"/>
      <c r="X11" s="622"/>
      <c r="Y11" s="623"/>
      <c r="Z11" s="624">
        <v>4.5</v>
      </c>
      <c r="AA11" s="625"/>
      <c r="AB11" s="625"/>
      <c r="AC11" s="626"/>
      <c r="AD11" s="627">
        <v>2145418</v>
      </c>
      <c r="AE11" s="622"/>
      <c r="AF11" s="622"/>
      <c r="AG11" s="622"/>
      <c r="AH11" s="622"/>
      <c r="AI11" s="622"/>
      <c r="AJ11" s="622"/>
      <c r="AK11" s="623"/>
      <c r="AL11" s="624">
        <v>8.1999999999999993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1230552</v>
      </c>
      <c r="BH11" s="622"/>
      <c r="BI11" s="622"/>
      <c r="BJ11" s="622"/>
      <c r="BK11" s="622"/>
      <c r="BL11" s="622"/>
      <c r="BM11" s="622"/>
      <c r="BN11" s="623"/>
      <c r="BO11" s="659">
        <v>8.3000000000000007</v>
      </c>
      <c r="BP11" s="659"/>
      <c r="BQ11" s="659"/>
      <c r="BR11" s="659"/>
      <c r="BS11" s="660">
        <v>319321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1752891</v>
      </c>
      <c r="CS11" s="622"/>
      <c r="CT11" s="622"/>
      <c r="CU11" s="622"/>
      <c r="CV11" s="622"/>
      <c r="CW11" s="622"/>
      <c r="CX11" s="622"/>
      <c r="CY11" s="623"/>
      <c r="CZ11" s="659">
        <v>3.9</v>
      </c>
      <c r="DA11" s="659"/>
      <c r="DB11" s="659"/>
      <c r="DC11" s="659"/>
      <c r="DD11" s="627">
        <v>364030</v>
      </c>
      <c r="DE11" s="622"/>
      <c r="DF11" s="622"/>
      <c r="DG11" s="622"/>
      <c r="DH11" s="622"/>
      <c r="DI11" s="622"/>
      <c r="DJ11" s="622"/>
      <c r="DK11" s="622"/>
      <c r="DL11" s="622"/>
      <c r="DM11" s="622"/>
      <c r="DN11" s="622"/>
      <c r="DO11" s="622"/>
      <c r="DP11" s="623"/>
      <c r="DQ11" s="627">
        <v>1014385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369744</v>
      </c>
      <c r="S12" s="622"/>
      <c r="T12" s="622"/>
      <c r="U12" s="622"/>
      <c r="V12" s="622"/>
      <c r="W12" s="622"/>
      <c r="X12" s="622"/>
      <c r="Y12" s="623"/>
      <c r="Z12" s="659">
        <v>0.8</v>
      </c>
      <c r="AA12" s="659"/>
      <c r="AB12" s="659"/>
      <c r="AC12" s="659"/>
      <c r="AD12" s="660">
        <v>369744</v>
      </c>
      <c r="AE12" s="660"/>
      <c r="AF12" s="660"/>
      <c r="AG12" s="660"/>
      <c r="AH12" s="660"/>
      <c r="AI12" s="660"/>
      <c r="AJ12" s="660"/>
      <c r="AK12" s="660"/>
      <c r="AL12" s="624">
        <v>1.4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7557409</v>
      </c>
      <c r="BH12" s="622"/>
      <c r="BI12" s="622"/>
      <c r="BJ12" s="622"/>
      <c r="BK12" s="622"/>
      <c r="BL12" s="622"/>
      <c r="BM12" s="622"/>
      <c r="BN12" s="623"/>
      <c r="BO12" s="659">
        <v>51.2</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743813</v>
      </c>
      <c r="CS12" s="622"/>
      <c r="CT12" s="622"/>
      <c r="CU12" s="622"/>
      <c r="CV12" s="622"/>
      <c r="CW12" s="622"/>
      <c r="CX12" s="622"/>
      <c r="CY12" s="623"/>
      <c r="CZ12" s="659">
        <v>1.7</v>
      </c>
      <c r="DA12" s="659"/>
      <c r="DB12" s="659"/>
      <c r="DC12" s="659"/>
      <c r="DD12" s="627">
        <v>196187</v>
      </c>
      <c r="DE12" s="622"/>
      <c r="DF12" s="622"/>
      <c r="DG12" s="622"/>
      <c r="DH12" s="622"/>
      <c r="DI12" s="622"/>
      <c r="DJ12" s="622"/>
      <c r="DK12" s="622"/>
      <c r="DL12" s="622"/>
      <c r="DM12" s="622"/>
      <c r="DN12" s="622"/>
      <c r="DO12" s="622"/>
      <c r="DP12" s="623"/>
      <c r="DQ12" s="627">
        <v>461615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7549849</v>
      </c>
      <c r="BH13" s="622"/>
      <c r="BI13" s="622"/>
      <c r="BJ13" s="622"/>
      <c r="BK13" s="622"/>
      <c r="BL13" s="622"/>
      <c r="BM13" s="622"/>
      <c r="BN13" s="623"/>
      <c r="BO13" s="659">
        <v>51.2</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3098027</v>
      </c>
      <c r="CS13" s="622"/>
      <c r="CT13" s="622"/>
      <c r="CU13" s="622"/>
      <c r="CV13" s="622"/>
      <c r="CW13" s="622"/>
      <c r="CX13" s="622"/>
      <c r="CY13" s="623"/>
      <c r="CZ13" s="659">
        <v>7</v>
      </c>
      <c r="DA13" s="659"/>
      <c r="DB13" s="659"/>
      <c r="DC13" s="659"/>
      <c r="DD13" s="627">
        <v>1137287</v>
      </c>
      <c r="DE13" s="622"/>
      <c r="DF13" s="622"/>
      <c r="DG13" s="622"/>
      <c r="DH13" s="622"/>
      <c r="DI13" s="622"/>
      <c r="DJ13" s="622"/>
      <c r="DK13" s="622"/>
      <c r="DL13" s="622"/>
      <c r="DM13" s="622"/>
      <c r="DN13" s="622"/>
      <c r="DO13" s="622"/>
      <c r="DP13" s="623"/>
      <c r="DQ13" s="627">
        <v>2276337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5740</v>
      </c>
      <c r="S14" s="622"/>
      <c r="T14" s="622"/>
      <c r="U14" s="622"/>
      <c r="V14" s="622"/>
      <c r="W14" s="622"/>
      <c r="X14" s="622"/>
      <c r="Y14" s="623"/>
      <c r="Z14" s="659">
        <v>0</v>
      </c>
      <c r="AA14" s="659"/>
      <c r="AB14" s="659"/>
      <c r="AC14" s="659"/>
      <c r="AD14" s="660">
        <v>5740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366359</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1585064</v>
      </c>
      <c r="CS14" s="622"/>
      <c r="CT14" s="622"/>
      <c r="CU14" s="622"/>
      <c r="CV14" s="622"/>
      <c r="CW14" s="622"/>
      <c r="CX14" s="622"/>
      <c r="CY14" s="623"/>
      <c r="CZ14" s="659">
        <v>3.6</v>
      </c>
      <c r="DA14" s="659"/>
      <c r="DB14" s="659"/>
      <c r="DC14" s="659"/>
      <c r="DD14" s="627">
        <v>22860</v>
      </c>
      <c r="DE14" s="622"/>
      <c r="DF14" s="622"/>
      <c r="DG14" s="622"/>
      <c r="DH14" s="622"/>
      <c r="DI14" s="622"/>
      <c r="DJ14" s="622"/>
      <c r="DK14" s="622"/>
      <c r="DL14" s="622"/>
      <c r="DM14" s="622"/>
      <c r="DN14" s="622"/>
      <c r="DO14" s="622"/>
      <c r="DP14" s="623"/>
      <c r="DQ14" s="627">
        <v>1541064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673099</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4908844</v>
      </c>
      <c r="CS15" s="622"/>
      <c r="CT15" s="622"/>
      <c r="CU15" s="622"/>
      <c r="CV15" s="622"/>
      <c r="CW15" s="622"/>
      <c r="CX15" s="622"/>
      <c r="CY15" s="623"/>
      <c r="CZ15" s="659">
        <v>11</v>
      </c>
      <c r="DA15" s="659"/>
      <c r="DB15" s="659"/>
      <c r="DC15" s="659"/>
      <c r="DD15" s="627">
        <v>1258160</v>
      </c>
      <c r="DE15" s="622"/>
      <c r="DF15" s="622"/>
      <c r="DG15" s="622"/>
      <c r="DH15" s="622"/>
      <c r="DI15" s="622"/>
      <c r="DJ15" s="622"/>
      <c r="DK15" s="622"/>
      <c r="DL15" s="622"/>
      <c r="DM15" s="622"/>
      <c r="DN15" s="622"/>
      <c r="DO15" s="622"/>
      <c r="DP15" s="623"/>
      <c r="DQ15" s="627">
        <v>2931281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68548</v>
      </c>
      <c r="S16" s="622"/>
      <c r="T16" s="622"/>
      <c r="U16" s="622"/>
      <c r="V16" s="622"/>
      <c r="W16" s="622"/>
      <c r="X16" s="622"/>
      <c r="Y16" s="623"/>
      <c r="Z16" s="659">
        <v>0.1</v>
      </c>
      <c r="AA16" s="659"/>
      <c r="AB16" s="659"/>
      <c r="AC16" s="659"/>
      <c r="AD16" s="660">
        <v>68548</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416</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113405</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30450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285003</v>
      </c>
      <c r="S17" s="622"/>
      <c r="T17" s="622"/>
      <c r="U17" s="622"/>
      <c r="V17" s="622"/>
      <c r="W17" s="622"/>
      <c r="X17" s="622"/>
      <c r="Y17" s="623"/>
      <c r="Z17" s="659">
        <v>0.6</v>
      </c>
      <c r="AA17" s="659"/>
      <c r="AB17" s="659"/>
      <c r="AC17" s="659"/>
      <c r="AD17" s="660">
        <v>285003</v>
      </c>
      <c r="AE17" s="660"/>
      <c r="AF17" s="660"/>
      <c r="AG17" s="660"/>
      <c r="AH17" s="660"/>
      <c r="AI17" s="660"/>
      <c r="AJ17" s="660"/>
      <c r="AK17" s="660"/>
      <c r="AL17" s="624">
        <v>1.1000000000000001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4373824</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4356718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116084</v>
      </c>
      <c r="S18" s="622"/>
      <c r="T18" s="622"/>
      <c r="U18" s="622"/>
      <c r="V18" s="622"/>
      <c r="W18" s="622"/>
      <c r="X18" s="622"/>
      <c r="Y18" s="623"/>
      <c r="Z18" s="659">
        <v>0.2</v>
      </c>
      <c r="AA18" s="659"/>
      <c r="AB18" s="659"/>
      <c r="AC18" s="659"/>
      <c r="AD18" s="660">
        <v>116084</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94362</v>
      </c>
      <c r="S19" s="622"/>
      <c r="T19" s="622"/>
      <c r="U19" s="622"/>
      <c r="V19" s="622"/>
      <c r="W19" s="622"/>
      <c r="X19" s="622"/>
      <c r="Y19" s="623"/>
      <c r="Z19" s="659">
        <v>0.2</v>
      </c>
      <c r="AA19" s="659"/>
      <c r="AB19" s="659"/>
      <c r="AC19" s="659"/>
      <c r="AD19" s="660">
        <v>94362</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10369</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21722</v>
      </c>
      <c r="S20" s="622"/>
      <c r="T20" s="622"/>
      <c r="U20" s="622"/>
      <c r="V20" s="622"/>
      <c r="W20" s="622"/>
      <c r="X20" s="622"/>
      <c r="Y20" s="623"/>
      <c r="Z20" s="659">
        <v>0</v>
      </c>
      <c r="AA20" s="659"/>
      <c r="AB20" s="659"/>
      <c r="AC20" s="659"/>
      <c r="AD20" s="660">
        <v>21722</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10369</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44473326</v>
      </c>
      <c r="CS20" s="622"/>
      <c r="CT20" s="622"/>
      <c r="CU20" s="622"/>
      <c r="CV20" s="622"/>
      <c r="CW20" s="622"/>
      <c r="CX20" s="622"/>
      <c r="CY20" s="623"/>
      <c r="CZ20" s="659">
        <v>100</v>
      </c>
      <c r="DA20" s="659"/>
      <c r="DB20" s="659"/>
      <c r="DC20" s="659"/>
      <c r="DD20" s="627">
        <v>5188722</v>
      </c>
      <c r="DE20" s="622"/>
      <c r="DF20" s="622"/>
      <c r="DG20" s="622"/>
      <c r="DH20" s="622"/>
      <c r="DI20" s="622"/>
      <c r="DJ20" s="622"/>
      <c r="DK20" s="622"/>
      <c r="DL20" s="622"/>
      <c r="DM20" s="622"/>
      <c r="DN20" s="622"/>
      <c r="DO20" s="622"/>
      <c r="DP20" s="623"/>
      <c r="DQ20" s="627">
        <v>30146052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9009791</v>
      </c>
      <c r="S21" s="622"/>
      <c r="T21" s="622"/>
      <c r="U21" s="622"/>
      <c r="V21" s="622"/>
      <c r="W21" s="622"/>
      <c r="X21" s="622"/>
      <c r="Y21" s="623"/>
      <c r="Z21" s="659">
        <v>19.100000000000001</v>
      </c>
      <c r="AA21" s="659"/>
      <c r="AB21" s="659"/>
      <c r="AC21" s="659"/>
      <c r="AD21" s="660">
        <v>7904225</v>
      </c>
      <c r="AE21" s="660"/>
      <c r="AF21" s="660"/>
      <c r="AG21" s="660"/>
      <c r="AH21" s="660"/>
      <c r="AI21" s="660"/>
      <c r="AJ21" s="660"/>
      <c r="AK21" s="660"/>
      <c r="AL21" s="624">
        <v>30.1</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10369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7904225</v>
      </c>
      <c r="S22" s="622"/>
      <c r="T22" s="622"/>
      <c r="U22" s="622"/>
      <c r="V22" s="622"/>
      <c r="W22" s="622"/>
      <c r="X22" s="622"/>
      <c r="Y22" s="623"/>
      <c r="Z22" s="659">
        <v>16.8</v>
      </c>
      <c r="AA22" s="659"/>
      <c r="AB22" s="659"/>
      <c r="AC22" s="659"/>
      <c r="AD22" s="660">
        <v>7904225</v>
      </c>
      <c r="AE22" s="660"/>
      <c r="AF22" s="660"/>
      <c r="AG22" s="660"/>
      <c r="AH22" s="660"/>
      <c r="AI22" s="660"/>
      <c r="AJ22" s="660"/>
      <c r="AK22" s="660"/>
      <c r="AL22" s="624">
        <v>30.1</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1105566</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19585033</v>
      </c>
      <c r="CS24" s="677"/>
      <c r="CT24" s="677"/>
      <c r="CU24" s="677"/>
      <c r="CV24" s="677"/>
      <c r="CW24" s="677"/>
      <c r="CX24" s="677"/>
      <c r="CY24" s="702"/>
      <c r="CZ24" s="703">
        <v>44</v>
      </c>
      <c r="DA24" s="685"/>
      <c r="DB24" s="685"/>
      <c r="DC24" s="705"/>
      <c r="DD24" s="701">
        <v>13691168</v>
      </c>
      <c r="DE24" s="677"/>
      <c r="DF24" s="677"/>
      <c r="DG24" s="677"/>
      <c r="DH24" s="677"/>
      <c r="DI24" s="677"/>
      <c r="DJ24" s="677"/>
      <c r="DK24" s="702"/>
      <c r="DL24" s="701">
        <v>13061432</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27350170</v>
      </c>
      <c r="S25" s="622"/>
      <c r="T25" s="622"/>
      <c r="U25" s="622"/>
      <c r="V25" s="622"/>
      <c r="W25" s="622"/>
      <c r="X25" s="622"/>
      <c r="Y25" s="623"/>
      <c r="Z25" s="659">
        <v>58</v>
      </c>
      <c r="AA25" s="659"/>
      <c r="AB25" s="659"/>
      <c r="AC25" s="659"/>
      <c r="AD25" s="660">
        <v>26244604</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7552187</v>
      </c>
      <c r="CS25" s="634"/>
      <c r="CT25" s="634"/>
      <c r="CU25" s="634"/>
      <c r="CV25" s="634"/>
      <c r="CW25" s="634"/>
      <c r="CX25" s="634"/>
      <c r="CY25" s="635"/>
      <c r="CZ25" s="624">
        <v>17</v>
      </c>
      <c r="DA25" s="636"/>
      <c r="DB25" s="636"/>
      <c r="DC25" s="637"/>
      <c r="DD25" s="627">
        <v>6889133</v>
      </c>
      <c r="DE25" s="634"/>
      <c r="DF25" s="634"/>
      <c r="DG25" s="634"/>
      <c r="DH25" s="634"/>
      <c r="DI25" s="634"/>
      <c r="DJ25" s="634"/>
      <c r="DK25" s="635"/>
      <c r="DL25" s="627">
        <v>6730350</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7248</v>
      </c>
      <c r="S26" s="622"/>
      <c r="T26" s="622"/>
      <c r="U26" s="622"/>
      <c r="V26" s="622"/>
      <c r="W26" s="622"/>
      <c r="X26" s="622"/>
      <c r="Y26" s="623"/>
      <c r="Z26" s="659">
        <v>0</v>
      </c>
      <c r="AA26" s="659"/>
      <c r="AB26" s="659"/>
      <c r="AC26" s="659"/>
      <c r="AD26" s="660">
        <v>7248</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4954915</v>
      </c>
      <c r="CS26" s="622"/>
      <c r="CT26" s="622"/>
      <c r="CU26" s="622"/>
      <c r="CV26" s="622"/>
      <c r="CW26" s="622"/>
      <c r="CX26" s="622"/>
      <c r="CY26" s="623"/>
      <c r="CZ26" s="624">
        <v>11.1</v>
      </c>
      <c r="DA26" s="636"/>
      <c r="DB26" s="636"/>
      <c r="DC26" s="637"/>
      <c r="DD26" s="627">
        <v>4497606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412084</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14749451</v>
      </c>
      <c r="BH27" s="622"/>
      <c r="BI27" s="622"/>
      <c r="BJ27" s="622"/>
      <c r="BK27" s="622"/>
      <c r="BL27" s="622"/>
      <c r="BM27" s="622"/>
      <c r="BN27" s="623"/>
      <c r="BO27" s="659">
        <v>100</v>
      </c>
      <c r="BP27" s="659"/>
      <c r="BQ27" s="659"/>
      <c r="BR27" s="659"/>
      <c r="BS27" s="660">
        <v>319321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7659022</v>
      </c>
      <c r="CS27" s="634"/>
      <c r="CT27" s="634"/>
      <c r="CU27" s="634"/>
      <c r="CV27" s="634"/>
      <c r="CW27" s="634"/>
      <c r="CX27" s="634"/>
      <c r="CY27" s="635"/>
      <c r="CZ27" s="624">
        <v>17.2</v>
      </c>
      <c r="DA27" s="636"/>
      <c r="DB27" s="636"/>
      <c r="DC27" s="637"/>
      <c r="DD27" s="627">
        <v>2445317</v>
      </c>
      <c r="DE27" s="634"/>
      <c r="DF27" s="634"/>
      <c r="DG27" s="634"/>
      <c r="DH27" s="634"/>
      <c r="DI27" s="634"/>
      <c r="DJ27" s="634"/>
      <c r="DK27" s="635"/>
      <c r="DL27" s="627">
        <v>1974364</v>
      </c>
      <c r="DM27" s="634"/>
      <c r="DN27" s="634"/>
      <c r="DO27" s="634"/>
      <c r="DP27" s="634"/>
      <c r="DQ27" s="634"/>
      <c r="DR27" s="634"/>
      <c r="DS27" s="634"/>
      <c r="DT27" s="634"/>
      <c r="DU27" s="634"/>
      <c r="DV27" s="635"/>
      <c r="DW27" s="624">
        <v>7.5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351019</v>
      </c>
      <c r="S28" s="622"/>
      <c r="T28" s="622"/>
      <c r="U28" s="622"/>
      <c r="V28" s="622"/>
      <c r="W28" s="622"/>
      <c r="X28" s="622"/>
      <c r="Y28" s="623"/>
      <c r="Z28" s="659">
        <v>0.7</v>
      </c>
      <c r="AA28" s="659"/>
      <c r="AB28" s="659"/>
      <c r="AC28" s="659"/>
      <c r="AD28" s="660">
        <v>45175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4373824</v>
      </c>
      <c r="CS28" s="622"/>
      <c r="CT28" s="622"/>
      <c r="CU28" s="622"/>
      <c r="CV28" s="622"/>
      <c r="CW28" s="622"/>
      <c r="CX28" s="622"/>
      <c r="CY28" s="623"/>
      <c r="CZ28" s="624">
        <v>9.8000000000000007</v>
      </c>
      <c r="DA28" s="636"/>
      <c r="DB28" s="636"/>
      <c r="DC28" s="637"/>
      <c r="DD28" s="627">
        <v>4356718</v>
      </c>
      <c r="DE28" s="622"/>
      <c r="DF28" s="622"/>
      <c r="DG28" s="622"/>
      <c r="DH28" s="622"/>
      <c r="DI28" s="622"/>
      <c r="DJ28" s="622"/>
      <c r="DK28" s="623"/>
      <c r="DL28" s="627">
        <v>4356718</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94321</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4373644</v>
      </c>
      <c r="CS29" s="634"/>
      <c r="CT29" s="634"/>
      <c r="CU29" s="634"/>
      <c r="CV29" s="634"/>
      <c r="CW29" s="634"/>
      <c r="CX29" s="634"/>
      <c r="CY29" s="635"/>
      <c r="CZ29" s="624">
        <v>9.8000000000000007</v>
      </c>
      <c r="DA29" s="636"/>
      <c r="DB29" s="636"/>
      <c r="DC29" s="637"/>
      <c r="DD29" s="627">
        <v>4356538</v>
      </c>
      <c r="DE29" s="634"/>
      <c r="DF29" s="634"/>
      <c r="DG29" s="634"/>
      <c r="DH29" s="634"/>
      <c r="DI29" s="634"/>
      <c r="DJ29" s="634"/>
      <c r="DK29" s="635"/>
      <c r="DL29" s="627">
        <v>4356538</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6619699</v>
      </c>
      <c r="S30" s="622"/>
      <c r="T30" s="622"/>
      <c r="U30" s="622"/>
      <c r="V30" s="622"/>
      <c r="W30" s="622"/>
      <c r="X30" s="622"/>
      <c r="Y30" s="623"/>
      <c r="Z30" s="659">
        <v>14</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4212169</v>
      </c>
      <c r="CS30" s="622"/>
      <c r="CT30" s="622"/>
      <c r="CU30" s="622"/>
      <c r="CV30" s="622"/>
      <c r="CW30" s="622"/>
      <c r="CX30" s="622"/>
      <c r="CY30" s="623"/>
      <c r="CZ30" s="624">
        <v>9.5</v>
      </c>
      <c r="DA30" s="636"/>
      <c r="DB30" s="636"/>
      <c r="DC30" s="637"/>
      <c r="DD30" s="627">
        <v>4195063</v>
      </c>
      <c r="DE30" s="622"/>
      <c r="DF30" s="622"/>
      <c r="DG30" s="622"/>
      <c r="DH30" s="622"/>
      <c r="DI30" s="622"/>
      <c r="DJ30" s="622"/>
      <c r="DK30" s="623"/>
      <c r="DL30" s="627">
        <v>4195063</v>
      </c>
      <c r="DM30" s="622"/>
      <c r="DN30" s="622"/>
      <c r="DO30" s="622"/>
      <c r="DP30" s="622"/>
      <c r="DQ30" s="622"/>
      <c r="DR30" s="622"/>
      <c r="DS30" s="622"/>
      <c r="DT30" s="622"/>
      <c r="DU30" s="622"/>
      <c r="DV30" s="623"/>
      <c r="DW30" s="624">
        <v>15.9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96.6</v>
      </c>
      <c r="BN31" s="684"/>
      <c r="BO31" s="684"/>
      <c r="BP31" s="684"/>
      <c r="BQ31" s="686"/>
      <c r="BR31" s="683">
        <v>99.2</v>
      </c>
      <c r="BS31" s="684"/>
      <c r="BT31" s="684"/>
      <c r="BU31" s="684"/>
      <c r="BV31" s="684"/>
      <c r="BW31" s="684"/>
      <c r="BX31" s="685">
        <v>96.4</v>
      </c>
      <c r="BY31" s="684"/>
      <c r="BZ31" s="684"/>
      <c r="CA31" s="684"/>
      <c r="CB31" s="686"/>
      <c r="CD31" s="642"/>
      <c r="CE31" s="643"/>
      <c r="CF31" s="618" t="s">
        <v>301</v>
      </c>
      <c r="CG31" s="619"/>
      <c r="CH31" s="619"/>
      <c r="CI31" s="619"/>
      <c r="CJ31" s="619"/>
      <c r="CK31" s="619"/>
      <c r="CL31" s="619"/>
      <c r="CM31" s="619"/>
      <c r="CN31" s="619"/>
      <c r="CO31" s="619"/>
      <c r="CP31" s="619"/>
      <c r="CQ31" s="620"/>
      <c r="CR31" s="621">
        <v>161475</v>
      </c>
      <c r="CS31" s="634"/>
      <c r="CT31" s="634"/>
      <c r="CU31" s="634"/>
      <c r="CV31" s="634"/>
      <c r="CW31" s="634"/>
      <c r="CX31" s="634"/>
      <c r="CY31" s="635"/>
      <c r="CZ31" s="624">
        <v>0.4</v>
      </c>
      <c r="DA31" s="636"/>
      <c r="DB31" s="636"/>
      <c r="DC31" s="637"/>
      <c r="DD31" s="627">
        <v>161475</v>
      </c>
      <c r="DE31" s="634"/>
      <c r="DF31" s="634"/>
      <c r="DG31" s="634"/>
      <c r="DH31" s="634"/>
      <c r="DI31" s="634"/>
      <c r="DJ31" s="634"/>
      <c r="DK31" s="635"/>
      <c r="DL31" s="627">
        <v>161475</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3117369</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v>
      </c>
      <c r="BH32" s="634"/>
      <c r="BI32" s="634"/>
      <c r="BJ32" s="634"/>
      <c r="BK32" s="634"/>
      <c r="BL32" s="634"/>
      <c r="BM32" s="625">
        <v>96.4</v>
      </c>
      <c r="BN32" s="634"/>
      <c r="BO32" s="634"/>
      <c r="BP32" s="634"/>
      <c r="BQ32" s="657"/>
      <c r="BR32" s="687">
        <v>99</v>
      </c>
      <c r="BS32" s="634"/>
      <c r="BT32" s="634"/>
      <c r="BU32" s="634"/>
      <c r="BV32" s="634"/>
      <c r="BW32" s="634"/>
      <c r="BX32" s="625">
        <v>96.2</v>
      </c>
      <c r="BY32" s="634"/>
      <c r="BZ32" s="634"/>
      <c r="CA32" s="634"/>
      <c r="CB32" s="657"/>
      <c r="CD32" s="644"/>
      <c r="CE32" s="645"/>
      <c r="CF32" s="618" t="s">
        <v>305</v>
      </c>
      <c r="CG32" s="619"/>
      <c r="CH32" s="619"/>
      <c r="CI32" s="619"/>
      <c r="CJ32" s="619"/>
      <c r="CK32" s="619"/>
      <c r="CL32" s="619"/>
      <c r="CM32" s="619"/>
      <c r="CN32" s="619"/>
      <c r="CO32" s="619"/>
      <c r="CP32" s="619"/>
      <c r="CQ32" s="620"/>
      <c r="CR32" s="621">
        <v>180</v>
      </c>
      <c r="CS32" s="622"/>
      <c r="CT32" s="622"/>
      <c r="CU32" s="622"/>
      <c r="CV32" s="622"/>
      <c r="CW32" s="622"/>
      <c r="CX32" s="622"/>
      <c r="CY32" s="623"/>
      <c r="CZ32" s="624">
        <v>0</v>
      </c>
      <c r="DA32" s="636"/>
      <c r="DB32" s="636"/>
      <c r="DC32" s="637"/>
      <c r="DD32" s="627">
        <v>180</v>
      </c>
      <c r="DE32" s="622"/>
      <c r="DF32" s="622"/>
      <c r="DG32" s="622"/>
      <c r="DH32" s="622"/>
      <c r="DI32" s="622"/>
      <c r="DJ32" s="622"/>
      <c r="DK32" s="623"/>
      <c r="DL32" s="627">
        <v>180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93919</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99.3</v>
      </c>
      <c r="BH33" s="606"/>
      <c r="BI33" s="606"/>
      <c r="BJ33" s="606"/>
      <c r="BK33" s="606"/>
      <c r="BL33" s="606"/>
      <c r="BM33" s="652">
        <v>96.6</v>
      </c>
      <c r="BN33" s="606"/>
      <c r="BO33" s="606"/>
      <c r="BP33" s="606"/>
      <c r="BQ33" s="669"/>
      <c r="BR33" s="682">
        <v>99.2</v>
      </c>
      <c r="BS33" s="606"/>
      <c r="BT33" s="606"/>
      <c r="BU33" s="606"/>
      <c r="BV33" s="606"/>
      <c r="BW33" s="606"/>
      <c r="BX33" s="652">
        <v>96.1</v>
      </c>
      <c r="BY33" s="606"/>
      <c r="BZ33" s="606"/>
      <c r="CA33" s="606"/>
      <c r="CB33" s="669"/>
      <c r="CD33" s="618" t="s">
        <v>308</v>
      </c>
      <c r="CE33" s="619"/>
      <c r="CF33" s="619"/>
      <c r="CG33" s="619"/>
      <c r="CH33" s="619"/>
      <c r="CI33" s="619"/>
      <c r="CJ33" s="619"/>
      <c r="CK33" s="619"/>
      <c r="CL33" s="619"/>
      <c r="CM33" s="619"/>
      <c r="CN33" s="619"/>
      <c r="CO33" s="619"/>
      <c r="CP33" s="619"/>
      <c r="CQ33" s="620"/>
      <c r="CR33" s="621">
        <v>19586166</v>
      </c>
      <c r="CS33" s="634"/>
      <c r="CT33" s="634"/>
      <c r="CU33" s="634"/>
      <c r="CV33" s="634"/>
      <c r="CW33" s="634"/>
      <c r="CX33" s="634"/>
      <c r="CY33" s="635"/>
      <c r="CZ33" s="624">
        <v>44</v>
      </c>
      <c r="DA33" s="636"/>
      <c r="DB33" s="636"/>
      <c r="DC33" s="637"/>
      <c r="DD33" s="627">
        <v>15593130</v>
      </c>
      <c r="DE33" s="634"/>
      <c r="DF33" s="634"/>
      <c r="DG33" s="634"/>
      <c r="DH33" s="634"/>
      <c r="DI33" s="634"/>
      <c r="DJ33" s="634"/>
      <c r="DK33" s="635"/>
      <c r="DL33" s="627">
        <v>11140949</v>
      </c>
      <c r="DM33" s="634"/>
      <c r="DN33" s="634"/>
      <c r="DO33" s="634"/>
      <c r="DP33" s="634"/>
      <c r="DQ33" s="634"/>
      <c r="DR33" s="634"/>
      <c r="DS33" s="634"/>
      <c r="DT33" s="634"/>
      <c r="DU33" s="634"/>
      <c r="DV33" s="635"/>
      <c r="DW33" s="624">
        <v>42.2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315472</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6413608</v>
      </c>
      <c r="CS34" s="622"/>
      <c r="CT34" s="622"/>
      <c r="CU34" s="622"/>
      <c r="CV34" s="622"/>
      <c r="CW34" s="622"/>
      <c r="CX34" s="622"/>
      <c r="CY34" s="623"/>
      <c r="CZ34" s="624">
        <v>14.4</v>
      </c>
      <c r="DA34" s="636"/>
      <c r="DB34" s="636"/>
      <c r="DC34" s="637"/>
      <c r="DD34" s="627">
        <v>4172264</v>
      </c>
      <c r="DE34" s="622"/>
      <c r="DF34" s="622"/>
      <c r="DG34" s="622"/>
      <c r="DH34" s="622"/>
      <c r="DI34" s="622"/>
      <c r="DJ34" s="622"/>
      <c r="DK34" s="623"/>
      <c r="DL34" s="627">
        <v>3988373</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3088267</v>
      </c>
      <c r="S35" s="622"/>
      <c r="T35" s="622"/>
      <c r="U35" s="622"/>
      <c r="V35" s="622"/>
      <c r="W35" s="622"/>
      <c r="X35" s="622"/>
      <c r="Y35" s="623"/>
      <c r="Z35" s="659">
        <v>6.5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359919</v>
      </c>
      <c r="CS35" s="634"/>
      <c r="CT35" s="634"/>
      <c r="CU35" s="634"/>
      <c r="CV35" s="634"/>
      <c r="CW35" s="634"/>
      <c r="CX35" s="634"/>
      <c r="CY35" s="635"/>
      <c r="CZ35" s="624">
        <v>0.8</v>
      </c>
      <c r="DA35" s="636"/>
      <c r="DB35" s="636"/>
      <c r="DC35" s="637"/>
      <c r="DD35" s="627">
        <v>341343</v>
      </c>
      <c r="DE35" s="634"/>
      <c r="DF35" s="634"/>
      <c r="DG35" s="634"/>
      <c r="DH35" s="634"/>
      <c r="DI35" s="634"/>
      <c r="DJ35" s="634"/>
      <c r="DK35" s="635"/>
      <c r="DL35" s="627">
        <v>341300</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2808525</v>
      </c>
      <c r="S36" s="622"/>
      <c r="T36" s="622"/>
      <c r="U36" s="622"/>
      <c r="V36" s="622"/>
      <c r="W36" s="622"/>
      <c r="X36" s="622"/>
      <c r="Y36" s="623"/>
      <c r="Z36" s="659">
        <v>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5459644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56843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7189465</v>
      </c>
      <c r="CS36" s="622"/>
      <c r="CT36" s="622"/>
      <c r="CU36" s="622"/>
      <c r="CV36" s="622"/>
      <c r="CW36" s="622"/>
      <c r="CX36" s="622"/>
      <c r="CY36" s="623"/>
      <c r="CZ36" s="624">
        <v>16.2</v>
      </c>
      <c r="DA36" s="636"/>
      <c r="DB36" s="636"/>
      <c r="DC36" s="637"/>
      <c r="DD36" s="627">
        <v>5967541</v>
      </c>
      <c r="DE36" s="622"/>
      <c r="DF36" s="622"/>
      <c r="DG36" s="622"/>
      <c r="DH36" s="622"/>
      <c r="DI36" s="622"/>
      <c r="DJ36" s="622"/>
      <c r="DK36" s="623"/>
      <c r="DL36" s="627">
        <v>4286031</v>
      </c>
      <c r="DM36" s="622"/>
      <c r="DN36" s="622"/>
      <c r="DO36" s="622"/>
      <c r="DP36" s="622"/>
      <c r="DQ36" s="622"/>
      <c r="DR36" s="622"/>
      <c r="DS36" s="622"/>
      <c r="DT36" s="622"/>
      <c r="DU36" s="622"/>
      <c r="DV36" s="623"/>
      <c r="DW36" s="624">
        <v>16.2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466503</v>
      </c>
      <c r="S37" s="622"/>
      <c r="T37" s="622"/>
      <c r="U37" s="622"/>
      <c r="V37" s="622"/>
      <c r="W37" s="622"/>
      <c r="X37" s="622"/>
      <c r="Y37" s="623"/>
      <c r="Z37" s="659">
        <v>1</v>
      </c>
      <c r="AA37" s="659"/>
      <c r="AB37" s="659"/>
      <c r="AC37" s="659"/>
      <c r="AD37" s="660">
        <v>3000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1346079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20529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2294429</v>
      </c>
      <c r="CS37" s="634"/>
      <c r="CT37" s="634"/>
      <c r="CU37" s="634"/>
      <c r="CV37" s="634"/>
      <c r="CW37" s="634"/>
      <c r="CX37" s="634"/>
      <c r="CY37" s="635"/>
      <c r="CZ37" s="624">
        <v>5.2</v>
      </c>
      <c r="DA37" s="636"/>
      <c r="DB37" s="636"/>
      <c r="DC37" s="637"/>
      <c r="DD37" s="627">
        <v>2125429</v>
      </c>
      <c r="DE37" s="634"/>
      <c r="DF37" s="634"/>
      <c r="DG37" s="634"/>
      <c r="DH37" s="634"/>
      <c r="DI37" s="634"/>
      <c r="DJ37" s="634"/>
      <c r="DK37" s="635"/>
      <c r="DL37" s="627">
        <v>2119840</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2460954</v>
      </c>
      <c r="S38" s="622"/>
      <c r="T38" s="622"/>
      <c r="U38" s="622"/>
      <c r="V38" s="622"/>
      <c r="W38" s="622"/>
      <c r="X38" s="622"/>
      <c r="Y38" s="623"/>
      <c r="Z38" s="659">
        <v>5.2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488760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10143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3216409</v>
      </c>
      <c r="CS38" s="622"/>
      <c r="CT38" s="622"/>
      <c r="CU38" s="622"/>
      <c r="CV38" s="622"/>
      <c r="CW38" s="622"/>
      <c r="CX38" s="622"/>
      <c r="CY38" s="623"/>
      <c r="CZ38" s="624">
        <v>7.2</v>
      </c>
      <c r="DA38" s="636"/>
      <c r="DB38" s="636"/>
      <c r="DC38" s="637"/>
      <c r="DD38" s="627">
        <v>2717349</v>
      </c>
      <c r="DE38" s="622"/>
      <c r="DF38" s="622"/>
      <c r="DG38" s="622"/>
      <c r="DH38" s="622"/>
      <c r="DI38" s="622"/>
      <c r="DJ38" s="622"/>
      <c r="DK38" s="623"/>
      <c r="DL38" s="627">
        <v>2525245</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137586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15504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1655764</v>
      </c>
      <c r="CS39" s="634"/>
      <c r="CT39" s="634"/>
      <c r="CU39" s="634"/>
      <c r="CV39" s="634"/>
      <c r="CW39" s="634"/>
      <c r="CX39" s="634"/>
      <c r="CY39" s="635"/>
      <c r="CZ39" s="624">
        <v>3.7</v>
      </c>
      <c r="DA39" s="636"/>
      <c r="DB39" s="636"/>
      <c r="DC39" s="637"/>
      <c r="DD39" s="627">
        <v>1647208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99154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135818</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751001</v>
      </c>
      <c r="CS40" s="622"/>
      <c r="CT40" s="622"/>
      <c r="CU40" s="622"/>
      <c r="CV40" s="622"/>
      <c r="CW40" s="622"/>
      <c r="CX40" s="622"/>
      <c r="CY40" s="623"/>
      <c r="CZ40" s="624">
        <v>1.7</v>
      </c>
      <c r="DA40" s="636"/>
      <c r="DB40" s="636"/>
      <c r="DC40" s="637"/>
      <c r="DD40" s="627">
        <v>747425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47185550</v>
      </c>
      <c r="S41" s="646"/>
      <c r="T41" s="646"/>
      <c r="U41" s="646"/>
      <c r="V41" s="646"/>
      <c r="W41" s="646"/>
      <c r="X41" s="646"/>
      <c r="Y41" s="649"/>
      <c r="Z41" s="650">
        <v>100</v>
      </c>
      <c r="AA41" s="650"/>
      <c r="AB41" s="650"/>
      <c r="AC41" s="650"/>
      <c r="AD41" s="651">
        <v>26300027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584914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332</v>
      </c>
      <c r="AR42" s="667"/>
      <c r="AS42" s="667"/>
      <c r="AT42" s="667"/>
      <c r="AU42" s="667"/>
      <c r="AV42" s="667"/>
      <c r="AW42" s="667"/>
      <c r="AX42" s="667"/>
      <c r="AY42" s="668"/>
      <c r="AZ42" s="605">
        <v>2766487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5302127</v>
      </c>
      <c r="CS42" s="634"/>
      <c r="CT42" s="634"/>
      <c r="CU42" s="634"/>
      <c r="CV42" s="634"/>
      <c r="CW42" s="634"/>
      <c r="CX42" s="634"/>
      <c r="CY42" s="635"/>
      <c r="CZ42" s="624">
        <v>11.9</v>
      </c>
      <c r="DA42" s="636"/>
      <c r="DB42" s="636"/>
      <c r="DC42" s="637"/>
      <c r="DD42" s="627">
        <v>861754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167350</v>
      </c>
      <c r="CS43" s="634"/>
      <c r="CT43" s="634"/>
      <c r="CU43" s="634"/>
      <c r="CV43" s="634"/>
      <c r="CW43" s="634"/>
      <c r="CX43" s="634"/>
      <c r="CY43" s="635"/>
      <c r="CZ43" s="624">
        <v>0.4</v>
      </c>
      <c r="DA43" s="636"/>
      <c r="DB43" s="636"/>
      <c r="DC43" s="637"/>
      <c r="DD43" s="627">
        <v>167350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345</v>
      </c>
      <c r="CG44" s="619"/>
      <c r="CH44" s="619"/>
      <c r="CI44" s="619"/>
      <c r="CJ44" s="619"/>
      <c r="CK44" s="619"/>
      <c r="CL44" s="619"/>
      <c r="CM44" s="619"/>
      <c r="CN44" s="619"/>
      <c r="CO44" s="619"/>
      <c r="CP44" s="619"/>
      <c r="CQ44" s="620"/>
      <c r="CR44" s="621">
        <v>5188722</v>
      </c>
      <c r="CS44" s="622"/>
      <c r="CT44" s="622"/>
      <c r="CU44" s="622"/>
      <c r="CV44" s="622"/>
      <c r="CW44" s="622"/>
      <c r="CX44" s="622"/>
      <c r="CY44" s="623"/>
      <c r="CZ44" s="624">
        <v>11.7</v>
      </c>
      <c r="DA44" s="625"/>
      <c r="DB44" s="625"/>
      <c r="DC44" s="626"/>
      <c r="DD44" s="627">
        <v>831304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2249770</v>
      </c>
      <c r="CS45" s="634"/>
      <c r="CT45" s="634"/>
      <c r="CU45" s="634"/>
      <c r="CV45" s="634"/>
      <c r="CW45" s="634"/>
      <c r="CX45" s="634"/>
      <c r="CY45" s="635"/>
      <c r="CZ45" s="624">
        <v>5.0999999999999996</v>
      </c>
      <c r="DA45" s="636"/>
      <c r="DB45" s="636"/>
      <c r="DC45" s="637"/>
      <c r="DD45" s="627">
        <v>104397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2820634</v>
      </c>
      <c r="CS46" s="622"/>
      <c r="CT46" s="622"/>
      <c r="CU46" s="622"/>
      <c r="CV46" s="622"/>
      <c r="CW46" s="622"/>
      <c r="CX46" s="622"/>
      <c r="CY46" s="623"/>
      <c r="CZ46" s="624">
        <v>6.3</v>
      </c>
      <c r="DA46" s="625"/>
      <c r="DB46" s="625"/>
      <c r="DC46" s="626"/>
      <c r="DD46" s="627">
        <v>614754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113405</v>
      </c>
      <c r="CS47" s="634"/>
      <c r="CT47" s="634"/>
      <c r="CU47" s="634"/>
      <c r="CV47" s="634"/>
      <c r="CW47" s="634"/>
      <c r="CX47" s="634"/>
      <c r="CY47" s="635"/>
      <c r="CZ47" s="624">
        <v>0.3</v>
      </c>
      <c r="DA47" s="636"/>
      <c r="DB47" s="636"/>
      <c r="DC47" s="637"/>
      <c r="DD47" s="627">
        <v>30450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44473326</v>
      </c>
      <c r="CS49" s="606"/>
      <c r="CT49" s="606"/>
      <c r="CU49" s="606"/>
      <c r="CV49" s="606"/>
      <c r="CW49" s="606"/>
      <c r="CX49" s="606"/>
      <c r="CY49" s="607"/>
      <c r="CZ49" s="608">
        <v>100</v>
      </c>
      <c r="DA49" s="609"/>
      <c r="DB49" s="609"/>
      <c r="DC49" s="610"/>
      <c r="DD49" s="611">
        <v>30146052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V/cnlvRP0fiOKfwHO3fWzyVg4WBLQhJvqNz6OehPyURQXCNGbpbpeZaMidcnVhulgKTQ0TYE9WFOWkrb7pJog==" saltValue="ygveiLQHtWRTE6JyCPPW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8" t="s">
        <v>352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9" t="s">
        <v>353</v>
      </c>
      <c r="DK2" s="1100"/>
      <c r="DL2" s="1100"/>
      <c r="DM2" s="1100"/>
      <c r="DN2" s="1100"/>
      <c r="DO2" s="1101"/>
      <c r="DP2" s="228"/>
      <c r="DQ2" s="1099" t="s">
        <v>354</v>
      </c>
      <c r="DR2" s="1100"/>
      <c r="DS2" s="1100"/>
      <c r="DT2" s="1100"/>
      <c r="DU2" s="1100"/>
      <c r="DV2" s="1100"/>
      <c r="DW2" s="1100"/>
      <c r="DX2" s="1100"/>
      <c r="DY2" s="1100"/>
      <c r="DZ2" s="110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7" t="s">
        <v>355</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2"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2" t="s">
        <v>371</v>
      </c>
      <c r="DH5" s="1093"/>
      <c r="DI5" s="1093"/>
      <c r="DJ5" s="1093"/>
      <c r="DK5" s="1094"/>
      <c r="DL5" s="1092" t="s">
        <v>372</v>
      </c>
      <c r="DM5" s="1093"/>
      <c r="DN5" s="1093"/>
      <c r="DO5" s="1093"/>
      <c r="DP5" s="1094"/>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6"/>
      <c r="EA6" s="234"/>
    </row>
    <row r="7" spans="1:131" s="235" customFormat="1" ht="26.25" customHeight="1" thickTop="1" x14ac:dyDescent="0.15">
      <c r="A7" s="236">
        <v>1</v>
      </c>
      <c r="B7" s="1055" t="s">
        <v>374</v>
      </c>
      <c r="C7" s="1056"/>
      <c r="D7" s="1056"/>
      <c r="E7" s="1056"/>
      <c r="F7" s="1056"/>
      <c r="G7" s="1056"/>
      <c r="H7" s="1056"/>
      <c r="I7" s="1056"/>
      <c r="J7" s="1056"/>
      <c r="K7" s="1056"/>
      <c r="L7" s="1056"/>
      <c r="M7" s="1056"/>
      <c r="N7" s="1056"/>
      <c r="O7" s="1056"/>
      <c r="P7" s="1057"/>
      <c r="Q7" s="1110">
        <v>47106</v>
      </c>
      <c r="R7" s="1111"/>
      <c r="S7" s="1111"/>
      <c r="T7" s="1111"/>
      <c r="U7" s="1111"/>
      <c r="V7" s="1111">
        <v>44394</v>
      </c>
      <c r="W7" s="1111"/>
      <c r="X7" s="1111"/>
      <c r="Y7" s="1111"/>
      <c r="Z7" s="1111"/>
      <c r="AA7" s="1111">
        <v>2712</v>
      </c>
      <c r="AB7" s="1111"/>
      <c r="AC7" s="1111"/>
      <c r="AD7" s="1111"/>
      <c r="AE7" s="1112"/>
      <c r="AF7" s="1113">
        <v>2042</v>
      </c>
      <c r="AG7" s="1114"/>
      <c r="AH7" s="1114"/>
      <c r="AI7" s="1114"/>
      <c r="AJ7" s="1115"/>
      <c r="AK7" s="1116">
        <v>170</v>
      </c>
      <c r="AL7" s="1117"/>
      <c r="AM7" s="1117"/>
      <c r="AN7" s="1117"/>
      <c r="AO7" s="1117"/>
      <c r="AP7" s="1117">
        <v>44795</v>
      </c>
      <c r="AQ7" s="1117"/>
      <c r="AR7" s="1117"/>
      <c r="AS7" s="1117"/>
      <c r="AT7" s="1117"/>
      <c r="AU7" s="1118"/>
      <c r="AV7" s="1118"/>
      <c r="AW7" s="1118"/>
      <c r="AX7" s="1118"/>
      <c r="AY7" s="1119"/>
      <c r="AZ7" s="232"/>
      <c r="BA7" s="232"/>
      <c r="BB7" s="232"/>
      <c r="BC7" s="232"/>
      <c r="BD7" s="232"/>
      <c r="BE7" s="233"/>
      <c r="BF7" s="233"/>
      <c r="BG7" s="233"/>
      <c r="BH7" s="233"/>
      <c r="BI7" s="233"/>
      <c r="BJ7" s="233"/>
      <c r="BK7" s="233"/>
      <c r="BL7" s="233"/>
      <c r="BM7" s="233"/>
      <c r="BN7" s="233"/>
      <c r="BO7" s="233"/>
      <c r="BP7" s="233"/>
      <c r="BQ7" s="236">
        <v>1</v>
      </c>
      <c r="BR7" s="237"/>
      <c r="BS7" s="1107" t="s">
        <v>548</v>
      </c>
      <c r="BT7" s="1108"/>
      <c r="BU7" s="1108"/>
      <c r="BV7" s="1108"/>
      <c r="BW7" s="1108"/>
      <c r="BX7" s="1108"/>
      <c r="BY7" s="1108"/>
      <c r="BZ7" s="1108"/>
      <c r="CA7" s="1108"/>
      <c r="CB7" s="1108"/>
      <c r="CC7" s="1108"/>
      <c r="CD7" s="1108"/>
      <c r="CE7" s="1108"/>
      <c r="CF7" s="1108"/>
      <c r="CG7" s="1120"/>
      <c r="CH7" s="1104">
        <v>1</v>
      </c>
      <c r="CI7" s="1105"/>
      <c r="CJ7" s="1105"/>
      <c r="CK7" s="1105"/>
      <c r="CL7" s="1106"/>
      <c r="CM7" s="1104">
        <v>123</v>
      </c>
      <c r="CN7" s="1105"/>
      <c r="CO7" s="1105"/>
      <c r="CP7" s="1105"/>
      <c r="CQ7" s="1106"/>
      <c r="CR7" s="1104">
        <v>238</v>
      </c>
      <c r="CS7" s="1105"/>
      <c r="CT7" s="1105"/>
      <c r="CU7" s="1105"/>
      <c r="CV7" s="1106"/>
      <c r="CW7" s="1104" t="s">
        <v>557</v>
      </c>
      <c r="CX7" s="1105"/>
      <c r="CY7" s="1105"/>
      <c r="CZ7" s="1105"/>
      <c r="DA7" s="1106"/>
      <c r="DB7" s="1104" t="s">
        <v>557</v>
      </c>
      <c r="DC7" s="1105"/>
      <c r="DD7" s="1105"/>
      <c r="DE7" s="1105"/>
      <c r="DF7" s="1106"/>
      <c r="DG7" s="1104" t="s">
        <v>557</v>
      </c>
      <c r="DH7" s="1105"/>
      <c r="DI7" s="1105"/>
      <c r="DJ7" s="1105"/>
      <c r="DK7" s="1106"/>
      <c r="DL7" s="1104" t="s">
        <v>557</v>
      </c>
      <c r="DM7" s="1105"/>
      <c r="DN7" s="1105"/>
      <c r="DO7" s="1105"/>
      <c r="DP7" s="1106"/>
      <c r="DQ7" s="1104" t="s">
        <v>557</v>
      </c>
      <c r="DR7" s="1105"/>
      <c r="DS7" s="1105"/>
      <c r="DT7" s="1105"/>
      <c r="DU7" s="1106"/>
      <c r="DV7" s="1107"/>
      <c r="DW7" s="1108"/>
      <c r="DX7" s="1108"/>
      <c r="DY7" s="1108"/>
      <c r="DZ7" s="1109"/>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100</v>
      </c>
      <c r="R8" s="1039"/>
      <c r="S8" s="1039"/>
      <c r="T8" s="1039"/>
      <c r="U8" s="1039"/>
      <c r="V8" s="1039">
        <v>100</v>
      </c>
      <c r="W8" s="1039"/>
      <c r="X8" s="1039"/>
      <c r="Y8" s="1039"/>
      <c r="Z8" s="1039"/>
      <c r="AA8" s="1039">
        <v>0</v>
      </c>
      <c r="AB8" s="1039"/>
      <c r="AC8" s="1039"/>
      <c r="AD8" s="1039"/>
      <c r="AE8" s="1040"/>
      <c r="AF8" s="1035">
        <v>0</v>
      </c>
      <c r="AG8" s="1036"/>
      <c r="AH8" s="1036"/>
      <c r="AI8" s="1036"/>
      <c r="AJ8" s="1037"/>
      <c r="AK8" s="1088">
        <v>10</v>
      </c>
      <c r="AL8" s="1089"/>
      <c r="AM8" s="1089"/>
      <c r="AN8" s="1089"/>
      <c r="AO8" s="1089"/>
      <c r="AP8" s="1089" t="s">
        <v>555</v>
      </c>
      <c r="AQ8" s="1089"/>
      <c r="AR8" s="1089"/>
      <c r="AS8" s="1089"/>
      <c r="AT8" s="1089"/>
      <c r="AU8" s="1090"/>
      <c r="AV8" s="1090"/>
      <c r="AW8" s="1090"/>
      <c r="AX8" s="1090"/>
      <c r="AY8" s="1091"/>
      <c r="AZ8" s="232"/>
      <c r="BA8" s="232"/>
      <c r="BB8" s="232"/>
      <c r="BC8" s="232"/>
      <c r="BD8" s="232"/>
      <c r="BE8" s="233"/>
      <c r="BF8" s="233"/>
      <c r="BG8" s="233"/>
      <c r="BH8" s="233"/>
      <c r="BI8" s="233"/>
      <c r="BJ8" s="233"/>
      <c r="BK8" s="233"/>
      <c r="BL8" s="233"/>
      <c r="BM8" s="233"/>
      <c r="BN8" s="233"/>
      <c r="BO8" s="233"/>
      <c r="BP8" s="233"/>
      <c r="BQ8" s="238">
        <v>2</v>
      </c>
      <c r="BR8" s="239"/>
      <c r="BS8" s="992" t="s">
        <v>549</v>
      </c>
      <c r="BT8" s="993"/>
      <c r="BU8" s="993"/>
      <c r="BV8" s="993"/>
      <c r="BW8" s="993"/>
      <c r="BX8" s="993"/>
      <c r="BY8" s="993"/>
      <c r="BZ8" s="993"/>
      <c r="CA8" s="993"/>
      <c r="CB8" s="993"/>
      <c r="CC8" s="993"/>
      <c r="CD8" s="993"/>
      <c r="CE8" s="993"/>
      <c r="CF8" s="993"/>
      <c r="CG8" s="1014"/>
      <c r="CH8" s="989">
        <v>4</v>
      </c>
      <c r="CI8" s="990"/>
      <c r="CJ8" s="990"/>
      <c r="CK8" s="990"/>
      <c r="CL8" s="991"/>
      <c r="CM8" s="989">
        <v>56</v>
      </c>
      <c r="CN8" s="990"/>
      <c r="CO8" s="990"/>
      <c r="CP8" s="990"/>
      <c r="CQ8" s="991"/>
      <c r="CR8" s="989">
        <v>5</v>
      </c>
      <c r="CS8" s="990"/>
      <c r="CT8" s="990"/>
      <c r="CU8" s="990"/>
      <c r="CV8" s="991"/>
      <c r="CW8" s="989" t="s">
        <v>571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8"/>
      <c r="AL9" s="1089"/>
      <c r="AM9" s="1089"/>
      <c r="AN9" s="1089"/>
      <c r="AO9" s="1089"/>
      <c r="AP9" s="1089"/>
      <c r="AQ9" s="1089"/>
      <c r="AR9" s="1089"/>
      <c r="AS9" s="1089"/>
      <c r="AT9" s="1089"/>
      <c r="AU9" s="1090"/>
      <c r="AV9" s="1090"/>
      <c r="AW9" s="1090"/>
      <c r="AX9" s="1090"/>
      <c r="AY9" s="1091"/>
      <c r="AZ9" s="232"/>
      <c r="BA9" s="232"/>
      <c r="BB9" s="232"/>
      <c r="BC9" s="232"/>
      <c r="BD9" s="232"/>
      <c r="BE9" s="233"/>
      <c r="BF9" s="233"/>
      <c r="BG9" s="233"/>
      <c r="BH9" s="233"/>
      <c r="BI9" s="233"/>
      <c r="BJ9" s="233"/>
      <c r="BK9" s="233"/>
      <c r="BL9" s="233"/>
      <c r="BM9" s="233"/>
      <c r="BN9" s="233"/>
      <c r="BO9" s="233"/>
      <c r="BP9" s="233"/>
      <c r="BQ9" s="238">
        <v>3</v>
      </c>
      <c r="BR9" s="239"/>
      <c r="BS9" s="992" t="s">
        <v>550</v>
      </c>
      <c r="BT9" s="993"/>
      <c r="BU9" s="993"/>
      <c r="BV9" s="993"/>
      <c r="BW9" s="993"/>
      <c r="BX9" s="993"/>
      <c r="BY9" s="993"/>
      <c r="BZ9" s="993"/>
      <c r="CA9" s="993"/>
      <c r="CB9" s="993"/>
      <c r="CC9" s="993"/>
      <c r="CD9" s="993"/>
      <c r="CE9" s="993"/>
      <c r="CF9" s="993"/>
      <c r="CG9" s="1014"/>
      <c r="CH9" s="989">
        <v>0</v>
      </c>
      <c r="CI9" s="990"/>
      <c r="CJ9" s="990"/>
      <c r="CK9" s="990"/>
      <c r="CL9" s="991"/>
      <c r="CM9" s="989">
        <v>109</v>
      </c>
      <c r="CN9" s="990"/>
      <c r="CO9" s="990"/>
      <c r="CP9" s="990"/>
      <c r="CQ9" s="991"/>
      <c r="CR9" s="989">
        <v>50</v>
      </c>
      <c r="CS9" s="990"/>
      <c r="CT9" s="990"/>
      <c r="CU9" s="990"/>
      <c r="CV9" s="991"/>
      <c r="CW9" s="989" t="s">
        <v>571</v>
      </c>
      <c r="CX9" s="990"/>
      <c r="CY9" s="990"/>
      <c r="CZ9" s="990"/>
      <c r="DA9" s="991"/>
      <c r="DB9" s="989" t="s">
        <v>571</v>
      </c>
      <c r="DC9" s="990"/>
      <c r="DD9" s="990"/>
      <c r="DE9" s="990"/>
      <c r="DF9" s="991"/>
      <c r="DG9" s="989" t="s">
        <v>571</v>
      </c>
      <c r="DH9" s="990"/>
      <c r="DI9" s="990"/>
      <c r="DJ9" s="990"/>
      <c r="DK9" s="991"/>
      <c r="DL9" s="989" t="s">
        <v>571</v>
      </c>
      <c r="DM9" s="990"/>
      <c r="DN9" s="990"/>
      <c r="DO9" s="990"/>
      <c r="DP9" s="991"/>
      <c r="DQ9" s="989" t="s">
        <v>571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8"/>
      <c r="AL10" s="1089"/>
      <c r="AM10" s="1089"/>
      <c r="AN10" s="1089"/>
      <c r="AO10" s="1089"/>
      <c r="AP10" s="1089"/>
      <c r="AQ10" s="1089"/>
      <c r="AR10" s="1089"/>
      <c r="AS10" s="1089"/>
      <c r="AT10" s="1089"/>
      <c r="AU10" s="1090"/>
      <c r="AV10" s="1090"/>
      <c r="AW10" s="1090"/>
      <c r="AX10" s="1090"/>
      <c r="AY10" s="1091"/>
      <c r="AZ10" s="232"/>
      <c r="BA10" s="232"/>
      <c r="BB10" s="232"/>
      <c r="BC10" s="232"/>
      <c r="BD10" s="232"/>
      <c r="BE10" s="233"/>
      <c r="BF10" s="233"/>
      <c r="BG10" s="233"/>
      <c r="BH10" s="233"/>
      <c r="BI10" s="233"/>
      <c r="BJ10" s="233"/>
      <c r="BK10" s="233"/>
      <c r="BL10" s="233"/>
      <c r="BM10" s="233"/>
      <c r="BN10" s="233"/>
      <c r="BO10" s="233"/>
      <c r="BP10" s="233"/>
      <c r="BQ10" s="238">
        <v>4</v>
      </c>
      <c r="BR10" s="239"/>
      <c r="BS10" s="992" t="s">
        <v>551</v>
      </c>
      <c r="BT10" s="993"/>
      <c r="BU10" s="993"/>
      <c r="BV10" s="993"/>
      <c r="BW10" s="993"/>
      <c r="BX10" s="993"/>
      <c r="BY10" s="993"/>
      <c r="BZ10" s="993"/>
      <c r="CA10" s="993"/>
      <c r="CB10" s="993"/>
      <c r="CC10" s="993"/>
      <c r="CD10" s="993"/>
      <c r="CE10" s="993"/>
      <c r="CF10" s="993"/>
      <c r="CG10" s="1014"/>
      <c r="CH10" s="989">
        <v>-2</v>
      </c>
      <c r="CI10" s="990"/>
      <c r="CJ10" s="990"/>
      <c r="CK10" s="990"/>
      <c r="CL10" s="991"/>
      <c r="CM10" s="989">
        <v>49</v>
      </c>
      <c r="CN10" s="990"/>
      <c r="CO10" s="990"/>
      <c r="CP10" s="990"/>
      <c r="CQ10" s="991"/>
      <c r="CR10" s="989">
        <v>30</v>
      </c>
      <c r="CS10" s="990"/>
      <c r="CT10" s="990"/>
      <c r="CU10" s="990"/>
      <c r="CV10" s="991"/>
      <c r="CW10" s="989" t="s">
        <v>571</v>
      </c>
      <c r="CX10" s="990"/>
      <c r="CY10" s="990"/>
      <c r="CZ10" s="990"/>
      <c r="DA10" s="991"/>
      <c r="DB10" s="989" t="s">
        <v>571</v>
      </c>
      <c r="DC10" s="990"/>
      <c r="DD10" s="990"/>
      <c r="DE10" s="990"/>
      <c r="DF10" s="991"/>
      <c r="DG10" s="989" t="s">
        <v>571</v>
      </c>
      <c r="DH10" s="990"/>
      <c r="DI10" s="990"/>
      <c r="DJ10" s="990"/>
      <c r="DK10" s="991"/>
      <c r="DL10" s="989" t="s">
        <v>571</v>
      </c>
      <c r="DM10" s="990"/>
      <c r="DN10" s="990"/>
      <c r="DO10" s="990"/>
      <c r="DP10" s="991"/>
      <c r="DQ10" s="989" t="s">
        <v>571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8"/>
      <c r="AL11" s="1089"/>
      <c r="AM11" s="1089"/>
      <c r="AN11" s="1089"/>
      <c r="AO11" s="1089"/>
      <c r="AP11" s="1089"/>
      <c r="AQ11" s="1089"/>
      <c r="AR11" s="1089"/>
      <c r="AS11" s="1089"/>
      <c r="AT11" s="1089"/>
      <c r="AU11" s="1090"/>
      <c r="AV11" s="1090"/>
      <c r="AW11" s="1090"/>
      <c r="AX11" s="1090"/>
      <c r="AY11" s="1091"/>
      <c r="AZ11" s="232"/>
      <c r="BA11" s="232"/>
      <c r="BB11" s="232"/>
      <c r="BC11" s="232"/>
      <c r="BD11" s="232"/>
      <c r="BE11" s="233"/>
      <c r="BF11" s="233"/>
      <c r="BG11" s="233"/>
      <c r="BH11" s="233"/>
      <c r="BI11" s="233"/>
      <c r="BJ11" s="233"/>
      <c r="BK11" s="233"/>
      <c r="BL11" s="233"/>
      <c r="BM11" s="233"/>
      <c r="BN11" s="233"/>
      <c r="BO11" s="233"/>
      <c r="BP11" s="233"/>
      <c r="BQ11" s="238">
        <v>5</v>
      </c>
      <c r="BR11" s="239"/>
      <c r="BS11" s="992" t="s">
        <v>552</v>
      </c>
      <c r="BT11" s="993"/>
      <c r="BU11" s="993"/>
      <c r="BV11" s="993"/>
      <c r="BW11" s="993"/>
      <c r="BX11" s="993"/>
      <c r="BY11" s="993"/>
      <c r="BZ11" s="993"/>
      <c r="CA11" s="993"/>
      <c r="CB11" s="993"/>
      <c r="CC11" s="993"/>
      <c r="CD11" s="993"/>
      <c r="CE11" s="993"/>
      <c r="CF11" s="993"/>
      <c r="CG11" s="1014"/>
      <c r="CH11" s="989">
        <v>0</v>
      </c>
      <c r="CI11" s="990"/>
      <c r="CJ11" s="990"/>
      <c r="CK11" s="990"/>
      <c r="CL11" s="991"/>
      <c r="CM11" s="989">
        <v>82</v>
      </c>
      <c r="CN11" s="990"/>
      <c r="CO11" s="990"/>
      <c r="CP11" s="990"/>
      <c r="CQ11" s="991"/>
      <c r="CR11" s="989">
        <v>75</v>
      </c>
      <c r="CS11" s="990"/>
      <c r="CT11" s="990"/>
      <c r="CU11" s="990"/>
      <c r="CV11" s="991"/>
      <c r="CW11" s="989">
        <v>10</v>
      </c>
      <c r="CX11" s="990"/>
      <c r="CY11" s="990"/>
      <c r="CZ11" s="990"/>
      <c r="DA11" s="991"/>
      <c r="DB11" s="989" t="s">
        <v>571</v>
      </c>
      <c r="DC11" s="990"/>
      <c r="DD11" s="990"/>
      <c r="DE11" s="990"/>
      <c r="DF11" s="991"/>
      <c r="DG11" s="989" t="s">
        <v>571</v>
      </c>
      <c r="DH11" s="990"/>
      <c r="DI11" s="990"/>
      <c r="DJ11" s="990"/>
      <c r="DK11" s="991"/>
      <c r="DL11" s="989" t="s">
        <v>571</v>
      </c>
      <c r="DM11" s="990"/>
      <c r="DN11" s="990"/>
      <c r="DO11" s="990"/>
      <c r="DP11" s="991"/>
      <c r="DQ11" s="989" t="s">
        <v>571</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8"/>
      <c r="AL12" s="1089"/>
      <c r="AM12" s="1089"/>
      <c r="AN12" s="1089"/>
      <c r="AO12" s="1089"/>
      <c r="AP12" s="1089"/>
      <c r="AQ12" s="1089"/>
      <c r="AR12" s="1089"/>
      <c r="AS12" s="1089"/>
      <c r="AT12" s="1089"/>
      <c r="AU12" s="1090"/>
      <c r="AV12" s="1090"/>
      <c r="AW12" s="1090"/>
      <c r="AX12" s="1090"/>
      <c r="AY12" s="1091"/>
      <c r="AZ12" s="232"/>
      <c r="BA12" s="232"/>
      <c r="BB12" s="232"/>
      <c r="BC12" s="232"/>
      <c r="BD12" s="232"/>
      <c r="BE12" s="233"/>
      <c r="BF12" s="233"/>
      <c r="BG12" s="233"/>
      <c r="BH12" s="233"/>
      <c r="BI12" s="233"/>
      <c r="BJ12" s="233"/>
      <c r="BK12" s="233"/>
      <c r="BL12" s="233"/>
      <c r="BM12" s="233"/>
      <c r="BN12" s="233"/>
      <c r="BO12" s="233"/>
      <c r="BP12" s="233"/>
      <c r="BQ12" s="238">
        <v>6</v>
      </c>
      <c r="BR12" s="239"/>
      <c r="BS12" s="992" t="s">
        <v>553</v>
      </c>
      <c r="BT12" s="993"/>
      <c r="BU12" s="993"/>
      <c r="BV12" s="993"/>
      <c r="BW12" s="993"/>
      <c r="BX12" s="993"/>
      <c r="BY12" s="993"/>
      <c r="BZ12" s="993"/>
      <c r="CA12" s="993"/>
      <c r="CB12" s="993"/>
      <c r="CC12" s="993"/>
      <c r="CD12" s="993"/>
      <c r="CE12" s="993"/>
      <c r="CF12" s="993"/>
      <c r="CG12" s="1014"/>
      <c r="CH12" s="989">
        <v>2</v>
      </c>
      <c r="CI12" s="990"/>
      <c r="CJ12" s="990"/>
      <c r="CK12" s="990"/>
      <c r="CL12" s="991"/>
      <c r="CM12" s="989">
        <v>49</v>
      </c>
      <c r="CN12" s="990"/>
      <c r="CO12" s="990"/>
      <c r="CP12" s="990"/>
      <c r="CQ12" s="991"/>
      <c r="CR12" s="989">
        <v>50</v>
      </c>
      <c r="CS12" s="990"/>
      <c r="CT12" s="990"/>
      <c r="CU12" s="990"/>
      <c r="CV12" s="991"/>
      <c r="CW12" s="989">
        <v>10</v>
      </c>
      <c r="CX12" s="990"/>
      <c r="CY12" s="990"/>
      <c r="CZ12" s="990"/>
      <c r="DA12" s="991"/>
      <c r="DB12" s="989" t="s">
        <v>571</v>
      </c>
      <c r="DC12" s="990"/>
      <c r="DD12" s="990"/>
      <c r="DE12" s="990"/>
      <c r="DF12" s="991"/>
      <c r="DG12" s="989" t="s">
        <v>571</v>
      </c>
      <c r="DH12" s="990"/>
      <c r="DI12" s="990"/>
      <c r="DJ12" s="990"/>
      <c r="DK12" s="991"/>
      <c r="DL12" s="989" t="s">
        <v>571</v>
      </c>
      <c r="DM12" s="990"/>
      <c r="DN12" s="990"/>
      <c r="DO12" s="990"/>
      <c r="DP12" s="991"/>
      <c r="DQ12" s="989" t="s">
        <v>571</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8"/>
      <c r="AL13" s="1089"/>
      <c r="AM13" s="1089"/>
      <c r="AN13" s="1089"/>
      <c r="AO13" s="1089"/>
      <c r="AP13" s="1089"/>
      <c r="AQ13" s="1089"/>
      <c r="AR13" s="1089"/>
      <c r="AS13" s="1089"/>
      <c r="AT13" s="1089"/>
      <c r="AU13" s="1090"/>
      <c r="AV13" s="1090"/>
      <c r="AW13" s="1090"/>
      <c r="AX13" s="1090"/>
      <c r="AY13" s="1091"/>
      <c r="AZ13" s="232"/>
      <c r="BA13" s="232"/>
      <c r="BB13" s="232"/>
      <c r="BC13" s="232"/>
      <c r="BD13" s="232"/>
      <c r="BE13" s="233"/>
      <c r="BF13" s="233"/>
      <c r="BG13" s="233"/>
      <c r="BH13" s="233"/>
      <c r="BI13" s="233"/>
      <c r="BJ13" s="233"/>
      <c r="BK13" s="233"/>
      <c r="BL13" s="233"/>
      <c r="BM13" s="233"/>
      <c r="BN13" s="233"/>
      <c r="BO13" s="233"/>
      <c r="BP13" s="233"/>
      <c r="BQ13" s="238">
        <v>7</v>
      </c>
      <c r="BR13" s="239"/>
      <c r="BS13" s="992" t="s">
        <v>554</v>
      </c>
      <c r="BT13" s="993"/>
      <c r="BU13" s="993"/>
      <c r="BV13" s="993"/>
      <c r="BW13" s="993"/>
      <c r="BX13" s="993"/>
      <c r="BY13" s="993"/>
      <c r="BZ13" s="993"/>
      <c r="CA13" s="993"/>
      <c r="CB13" s="993"/>
      <c r="CC13" s="993"/>
      <c r="CD13" s="993"/>
      <c r="CE13" s="993"/>
      <c r="CF13" s="993"/>
      <c r="CG13" s="1014"/>
      <c r="CH13" s="989">
        <v>114</v>
      </c>
      <c r="CI13" s="990"/>
      <c r="CJ13" s="990"/>
      <c r="CK13" s="990"/>
      <c r="CL13" s="991"/>
      <c r="CM13" s="989">
        <v>190</v>
      </c>
      <c r="CN13" s="990"/>
      <c r="CO13" s="990"/>
      <c r="CP13" s="990"/>
      <c r="CQ13" s="991"/>
      <c r="CR13" s="989">
        <v>10</v>
      </c>
      <c r="CS13" s="990"/>
      <c r="CT13" s="990"/>
      <c r="CU13" s="990"/>
      <c r="CV13" s="991"/>
      <c r="CW13" s="989" t="s">
        <v>571</v>
      </c>
      <c r="CX13" s="990"/>
      <c r="CY13" s="990"/>
      <c r="CZ13" s="990"/>
      <c r="DA13" s="991"/>
      <c r="DB13" s="989" t="s">
        <v>571</v>
      </c>
      <c r="DC13" s="990"/>
      <c r="DD13" s="990"/>
      <c r="DE13" s="990"/>
      <c r="DF13" s="991"/>
      <c r="DG13" s="989" t="s">
        <v>571</v>
      </c>
      <c r="DH13" s="990"/>
      <c r="DI13" s="990"/>
      <c r="DJ13" s="990"/>
      <c r="DK13" s="991"/>
      <c r="DL13" s="989" t="s">
        <v>571</v>
      </c>
      <c r="DM13" s="990"/>
      <c r="DN13" s="990"/>
      <c r="DO13" s="990"/>
      <c r="DP13" s="991"/>
      <c r="DQ13" s="989" t="s">
        <v>571</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8"/>
      <c r="AL14" s="1089"/>
      <c r="AM14" s="1089"/>
      <c r="AN14" s="1089"/>
      <c r="AO14" s="1089"/>
      <c r="AP14" s="1089"/>
      <c r="AQ14" s="1089"/>
      <c r="AR14" s="1089"/>
      <c r="AS14" s="1089"/>
      <c r="AT14" s="1089"/>
      <c r="AU14" s="1090"/>
      <c r="AV14" s="1090"/>
      <c r="AW14" s="1090"/>
      <c r="AX14" s="1090"/>
      <c r="AY14" s="1091"/>
      <c r="AZ14" s="232"/>
      <c r="BA14" s="232"/>
      <c r="BB14" s="232"/>
      <c r="BC14" s="232"/>
      <c r="BD14" s="232"/>
      <c r="BE14" s="233"/>
      <c r="BF14" s="233"/>
      <c r="BG14" s="233"/>
      <c r="BH14" s="233"/>
      <c r="BI14" s="233"/>
      <c r="BJ14" s="233"/>
      <c r="BK14" s="233"/>
      <c r="BL14" s="233"/>
      <c r="BM14" s="233"/>
      <c r="BN14" s="233"/>
      <c r="BO14" s="233"/>
      <c r="BP14" s="233"/>
      <c r="BQ14" s="238">
        <v>8</v>
      </c>
      <c r="BR14" s="239"/>
      <c r="BS14" s="992" t="s">
        <v>558</v>
      </c>
      <c r="BT14" s="993"/>
      <c r="BU14" s="993"/>
      <c r="BV14" s="993"/>
      <c r="BW14" s="993"/>
      <c r="BX14" s="993"/>
      <c r="BY14" s="993"/>
      <c r="BZ14" s="993"/>
      <c r="CA14" s="993"/>
      <c r="CB14" s="993"/>
      <c r="CC14" s="993"/>
      <c r="CD14" s="993"/>
      <c r="CE14" s="993"/>
      <c r="CF14" s="993"/>
      <c r="CG14" s="1014"/>
      <c r="CH14" s="989">
        <v>-537</v>
      </c>
      <c r="CI14" s="990"/>
      <c r="CJ14" s="990"/>
      <c r="CK14" s="990"/>
      <c r="CL14" s="991"/>
      <c r="CM14" s="989">
        <v>4299</v>
      </c>
      <c r="CN14" s="990"/>
      <c r="CO14" s="990"/>
      <c r="CP14" s="990"/>
      <c r="CQ14" s="991"/>
      <c r="CR14" s="989">
        <v>3677</v>
      </c>
      <c r="CS14" s="990"/>
      <c r="CT14" s="990"/>
      <c r="CU14" s="990"/>
      <c r="CV14" s="991"/>
      <c r="CW14" s="989">
        <v>474</v>
      </c>
      <c r="CX14" s="990"/>
      <c r="CY14" s="990"/>
      <c r="CZ14" s="990"/>
      <c r="DA14" s="991"/>
      <c r="DB14" s="989" t="s">
        <v>571</v>
      </c>
      <c r="DC14" s="990"/>
      <c r="DD14" s="990"/>
      <c r="DE14" s="990"/>
      <c r="DF14" s="991"/>
      <c r="DG14" s="989" t="s">
        <v>571</v>
      </c>
      <c r="DH14" s="990"/>
      <c r="DI14" s="990"/>
      <c r="DJ14" s="990"/>
      <c r="DK14" s="991"/>
      <c r="DL14" s="989" t="s">
        <v>571</v>
      </c>
      <c r="DM14" s="990"/>
      <c r="DN14" s="990"/>
      <c r="DO14" s="990"/>
      <c r="DP14" s="991"/>
      <c r="DQ14" s="989" t="s">
        <v>571</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8"/>
      <c r="AL15" s="1089"/>
      <c r="AM15" s="1089"/>
      <c r="AN15" s="1089"/>
      <c r="AO15" s="1089"/>
      <c r="AP15" s="1089"/>
      <c r="AQ15" s="1089"/>
      <c r="AR15" s="1089"/>
      <c r="AS15" s="1089"/>
      <c r="AT15" s="1089"/>
      <c r="AU15" s="1090"/>
      <c r="AV15" s="1090"/>
      <c r="AW15" s="1090"/>
      <c r="AX15" s="1090"/>
      <c r="AY15" s="109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8"/>
      <c r="AL16" s="1089"/>
      <c r="AM16" s="1089"/>
      <c r="AN16" s="1089"/>
      <c r="AO16" s="1089"/>
      <c r="AP16" s="1089"/>
      <c r="AQ16" s="1089"/>
      <c r="AR16" s="1089"/>
      <c r="AS16" s="1089"/>
      <c r="AT16" s="1089"/>
      <c r="AU16" s="1090"/>
      <c r="AV16" s="1090"/>
      <c r="AW16" s="1090"/>
      <c r="AX16" s="1090"/>
      <c r="AY16" s="109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8"/>
      <c r="AL17" s="1089"/>
      <c r="AM17" s="1089"/>
      <c r="AN17" s="1089"/>
      <c r="AO17" s="1089"/>
      <c r="AP17" s="1089"/>
      <c r="AQ17" s="1089"/>
      <c r="AR17" s="1089"/>
      <c r="AS17" s="1089"/>
      <c r="AT17" s="1089"/>
      <c r="AU17" s="1090"/>
      <c r="AV17" s="1090"/>
      <c r="AW17" s="1090"/>
      <c r="AX17" s="1090"/>
      <c r="AY17" s="109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8"/>
      <c r="AL18" s="1089"/>
      <c r="AM18" s="1089"/>
      <c r="AN18" s="1089"/>
      <c r="AO18" s="1089"/>
      <c r="AP18" s="1089"/>
      <c r="AQ18" s="1089"/>
      <c r="AR18" s="1089"/>
      <c r="AS18" s="1089"/>
      <c r="AT18" s="1089"/>
      <c r="AU18" s="1090"/>
      <c r="AV18" s="1090"/>
      <c r="AW18" s="1090"/>
      <c r="AX18" s="1090"/>
      <c r="AY18" s="109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8"/>
      <c r="AL19" s="1089"/>
      <c r="AM19" s="1089"/>
      <c r="AN19" s="1089"/>
      <c r="AO19" s="1089"/>
      <c r="AP19" s="1089"/>
      <c r="AQ19" s="1089"/>
      <c r="AR19" s="1089"/>
      <c r="AS19" s="1089"/>
      <c r="AT19" s="1089"/>
      <c r="AU19" s="1090"/>
      <c r="AV19" s="1090"/>
      <c r="AW19" s="1090"/>
      <c r="AX19" s="1090"/>
      <c r="AY19" s="109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8"/>
      <c r="AL20" s="1089"/>
      <c r="AM20" s="1089"/>
      <c r="AN20" s="1089"/>
      <c r="AO20" s="1089"/>
      <c r="AP20" s="1089"/>
      <c r="AQ20" s="1089"/>
      <c r="AR20" s="1089"/>
      <c r="AS20" s="1089"/>
      <c r="AT20" s="1089"/>
      <c r="AU20" s="1090"/>
      <c r="AV20" s="1090"/>
      <c r="AW20" s="1090"/>
      <c r="AX20" s="1090"/>
      <c r="AY20" s="109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8"/>
      <c r="AL21" s="1089"/>
      <c r="AM21" s="1089"/>
      <c r="AN21" s="1089"/>
      <c r="AO21" s="1089"/>
      <c r="AP21" s="1089"/>
      <c r="AQ21" s="1089"/>
      <c r="AR21" s="1089"/>
      <c r="AS21" s="1089"/>
      <c r="AT21" s="1089"/>
      <c r="AU21" s="1090"/>
      <c r="AV21" s="1090"/>
      <c r="AW21" s="1090"/>
      <c r="AX21" s="1090"/>
      <c r="AY21" s="109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81"/>
      <c r="R22" s="1082"/>
      <c r="S22" s="1082"/>
      <c r="T22" s="1082"/>
      <c r="U22" s="1082"/>
      <c r="V22" s="1082"/>
      <c r="W22" s="1082"/>
      <c r="X22" s="1082"/>
      <c r="Y22" s="1082"/>
      <c r="Z22" s="1082"/>
      <c r="AA22" s="1082"/>
      <c r="AB22" s="1082"/>
      <c r="AC22" s="1082"/>
      <c r="AD22" s="1082"/>
      <c r="AE22" s="1083"/>
      <c r="AF22" s="1035"/>
      <c r="AG22" s="1036"/>
      <c r="AH22" s="1036"/>
      <c r="AI22" s="1036"/>
      <c r="AJ22" s="1037"/>
      <c r="AK22" s="1084"/>
      <c r="AL22" s="1085"/>
      <c r="AM22" s="1085"/>
      <c r="AN22" s="1085"/>
      <c r="AO22" s="1085"/>
      <c r="AP22" s="1085"/>
      <c r="AQ22" s="1085"/>
      <c r="AR22" s="1085"/>
      <c r="AS22" s="1085"/>
      <c r="AT22" s="1085"/>
      <c r="AU22" s="1086"/>
      <c r="AV22" s="1086"/>
      <c r="AW22" s="1086"/>
      <c r="AX22" s="1086"/>
      <c r="AY22" s="1087"/>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75">
        <v>47186</v>
      </c>
      <c r="R23" s="1069"/>
      <c r="S23" s="1069"/>
      <c r="T23" s="1069"/>
      <c r="U23" s="1069"/>
      <c r="V23" s="1069">
        <v>44473</v>
      </c>
      <c r="W23" s="1069"/>
      <c r="X23" s="1069"/>
      <c r="Y23" s="1069"/>
      <c r="Z23" s="1069"/>
      <c r="AA23" s="1069">
        <v>2712</v>
      </c>
      <c r="AB23" s="1069"/>
      <c r="AC23" s="1069"/>
      <c r="AD23" s="1069"/>
      <c r="AE23" s="1076"/>
      <c r="AF23" s="1077">
        <v>2042</v>
      </c>
      <c r="AG23" s="1069"/>
      <c r="AH23" s="1069"/>
      <c r="AI23" s="1069"/>
      <c r="AJ23" s="1078"/>
      <c r="AK23" s="1079"/>
      <c r="AL23" s="1080"/>
      <c r="AM23" s="1080"/>
      <c r="AN23" s="1080"/>
      <c r="AO23" s="1080"/>
      <c r="AP23" s="1069">
        <v>44795</v>
      </c>
      <c r="AQ23" s="1069"/>
      <c r="AR23" s="1069"/>
      <c r="AS23" s="1069"/>
      <c r="AT23" s="1069"/>
      <c r="AU23" s="1070"/>
      <c r="AV23" s="1070"/>
      <c r="AW23" s="1070"/>
      <c r="AX23" s="1070"/>
      <c r="AY23" s="1071"/>
      <c r="AZ23" s="1072" t="s">
        <v>122</v>
      </c>
      <c r="BA23" s="1073"/>
      <c r="BB23" s="1073"/>
      <c r="BC23" s="1073"/>
      <c r="BD23" s="107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8" t="s">
        <v>379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7" t="s">
        <v>380</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63" t="s">
        <v>384</v>
      </c>
      <c r="AG26" s="1008"/>
      <c r="AH26" s="1008"/>
      <c r="AI26" s="1008"/>
      <c r="AJ26" s="1064"/>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5"/>
      <c r="AG27" s="1011"/>
      <c r="AH27" s="1011"/>
      <c r="AI27" s="1011"/>
      <c r="AJ27" s="106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5" t="s">
        <v>389</v>
      </c>
      <c r="C28" s="1056"/>
      <c r="D28" s="1056"/>
      <c r="E28" s="1056"/>
      <c r="F28" s="1056"/>
      <c r="G28" s="1056"/>
      <c r="H28" s="1056"/>
      <c r="I28" s="1056"/>
      <c r="J28" s="1056"/>
      <c r="K28" s="1056"/>
      <c r="L28" s="1056"/>
      <c r="M28" s="1056"/>
      <c r="N28" s="1056"/>
      <c r="O28" s="1056"/>
      <c r="P28" s="1057"/>
      <c r="Q28" s="1058">
        <v>8676</v>
      </c>
      <c r="R28" s="1059"/>
      <c r="S28" s="1059"/>
      <c r="T28" s="1059"/>
      <c r="U28" s="1059"/>
      <c r="V28" s="1059">
        <v>8619</v>
      </c>
      <c r="W28" s="1059"/>
      <c r="X28" s="1059"/>
      <c r="Y28" s="1059"/>
      <c r="Z28" s="1059"/>
      <c r="AA28" s="1059">
        <v>57</v>
      </c>
      <c r="AB28" s="1059"/>
      <c r="AC28" s="1059"/>
      <c r="AD28" s="1059"/>
      <c r="AE28" s="1060"/>
      <c r="AF28" s="1061">
        <v>57</v>
      </c>
      <c r="AG28" s="1059"/>
      <c r="AH28" s="1059"/>
      <c r="AI28" s="1059"/>
      <c r="AJ28" s="1062"/>
      <c r="AK28" s="1042">
        <v>554</v>
      </c>
      <c r="AL28" s="1043"/>
      <c r="AM28" s="1043"/>
      <c r="AN28" s="1043"/>
      <c r="AO28" s="1043"/>
      <c r="AP28" s="1044" t="s">
        <v>555</v>
      </c>
      <c r="AQ28" s="1045"/>
      <c r="AR28" s="1045"/>
      <c r="AS28" s="1045"/>
      <c r="AT28" s="1046"/>
      <c r="AU28" s="1044" t="s">
        <v>555</v>
      </c>
      <c r="AV28" s="1045"/>
      <c r="AW28" s="1045"/>
      <c r="AX28" s="1045"/>
      <c r="AY28" s="1046"/>
      <c r="AZ28" s="1047" t="s">
        <v>555</v>
      </c>
      <c r="BA28" s="1048"/>
      <c r="BB28" s="1048"/>
      <c r="BC28" s="1048"/>
      <c r="BD28" s="1049"/>
      <c r="BE28" s="1053"/>
      <c r="BF28" s="1053"/>
      <c r="BG28" s="1053"/>
      <c r="BH28" s="1053"/>
      <c r="BI28" s="1054"/>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2305</v>
      </c>
      <c r="R29" s="1039"/>
      <c r="S29" s="1039"/>
      <c r="T29" s="1039"/>
      <c r="U29" s="1039"/>
      <c r="V29" s="1039">
        <v>2257</v>
      </c>
      <c r="W29" s="1039"/>
      <c r="X29" s="1039"/>
      <c r="Y29" s="1039"/>
      <c r="Z29" s="1039"/>
      <c r="AA29" s="1039">
        <v>48</v>
      </c>
      <c r="AB29" s="1039"/>
      <c r="AC29" s="1039"/>
      <c r="AD29" s="1039"/>
      <c r="AE29" s="1040"/>
      <c r="AF29" s="1035">
        <v>48</v>
      </c>
      <c r="AG29" s="1036"/>
      <c r="AH29" s="1036"/>
      <c r="AI29" s="1036"/>
      <c r="AJ29" s="1037"/>
      <c r="AK29" s="980">
        <v>1289</v>
      </c>
      <c r="AL29" s="971"/>
      <c r="AM29" s="971"/>
      <c r="AN29" s="971"/>
      <c r="AO29" s="971"/>
      <c r="AP29" s="981" t="s">
        <v>556</v>
      </c>
      <c r="AQ29" s="979"/>
      <c r="AR29" s="979"/>
      <c r="AS29" s="979"/>
      <c r="AT29" s="980"/>
      <c r="AU29" s="981" t="s">
        <v>556</v>
      </c>
      <c r="AV29" s="979"/>
      <c r="AW29" s="979"/>
      <c r="AX29" s="979"/>
      <c r="AY29" s="980"/>
      <c r="AZ29" s="1050" t="s">
        <v>556</v>
      </c>
      <c r="BA29" s="1051"/>
      <c r="BB29" s="1051"/>
      <c r="BC29" s="1051"/>
      <c r="BD29" s="1052"/>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8375</v>
      </c>
      <c r="R30" s="1039"/>
      <c r="S30" s="1039"/>
      <c r="T30" s="1039"/>
      <c r="U30" s="1039"/>
      <c r="V30" s="1039">
        <v>8161</v>
      </c>
      <c r="W30" s="1039"/>
      <c r="X30" s="1039"/>
      <c r="Y30" s="1039"/>
      <c r="Z30" s="1039"/>
      <c r="AA30" s="1039">
        <v>215</v>
      </c>
      <c r="AB30" s="1039"/>
      <c r="AC30" s="1039"/>
      <c r="AD30" s="1039"/>
      <c r="AE30" s="1040"/>
      <c r="AF30" s="1035">
        <v>215</v>
      </c>
      <c r="AG30" s="1036"/>
      <c r="AH30" s="1036"/>
      <c r="AI30" s="1036"/>
      <c r="AJ30" s="1037"/>
      <c r="AK30" s="980">
        <v>1245</v>
      </c>
      <c r="AL30" s="971"/>
      <c r="AM30" s="971"/>
      <c r="AN30" s="971"/>
      <c r="AO30" s="971"/>
      <c r="AP30" s="981" t="s">
        <v>556</v>
      </c>
      <c r="AQ30" s="979"/>
      <c r="AR30" s="979"/>
      <c r="AS30" s="979"/>
      <c r="AT30" s="980"/>
      <c r="AU30" s="981" t="s">
        <v>556</v>
      </c>
      <c r="AV30" s="979"/>
      <c r="AW30" s="979"/>
      <c r="AX30" s="979"/>
      <c r="AY30" s="980"/>
      <c r="AZ30" s="1050" t="s">
        <v>556</v>
      </c>
      <c r="BA30" s="1051"/>
      <c r="BB30" s="1051"/>
      <c r="BC30" s="1051"/>
      <c r="BD30" s="1052"/>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797</v>
      </c>
      <c r="R31" s="1039"/>
      <c r="S31" s="1039"/>
      <c r="T31" s="1039"/>
      <c r="U31" s="1039"/>
      <c r="V31" s="1039">
        <v>744</v>
      </c>
      <c r="W31" s="1039"/>
      <c r="X31" s="1039"/>
      <c r="Y31" s="1039"/>
      <c r="Z31" s="1039"/>
      <c r="AA31" s="1039">
        <v>53</v>
      </c>
      <c r="AB31" s="1039"/>
      <c r="AC31" s="1039"/>
      <c r="AD31" s="1039"/>
      <c r="AE31" s="1040"/>
      <c r="AF31" s="1035">
        <v>870</v>
      </c>
      <c r="AG31" s="1036"/>
      <c r="AH31" s="1036"/>
      <c r="AI31" s="1036"/>
      <c r="AJ31" s="1037"/>
      <c r="AK31" s="980">
        <v>138</v>
      </c>
      <c r="AL31" s="971"/>
      <c r="AM31" s="971"/>
      <c r="AN31" s="971"/>
      <c r="AO31" s="971"/>
      <c r="AP31" s="971">
        <v>445</v>
      </c>
      <c r="AQ31" s="971"/>
      <c r="AR31" s="971"/>
      <c r="AS31" s="971"/>
      <c r="AT31" s="971"/>
      <c r="AU31" s="971">
        <v>348</v>
      </c>
      <c r="AV31" s="971"/>
      <c r="AW31" s="971"/>
      <c r="AX31" s="971"/>
      <c r="AY31" s="971"/>
      <c r="AZ31" s="1041" t="s">
        <v>556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2803</v>
      </c>
      <c r="R32" s="1039"/>
      <c r="S32" s="1039"/>
      <c r="T32" s="1039"/>
      <c r="U32" s="1039"/>
      <c r="V32" s="1039">
        <v>2420</v>
      </c>
      <c r="W32" s="1039"/>
      <c r="X32" s="1039"/>
      <c r="Y32" s="1039"/>
      <c r="Z32" s="1039"/>
      <c r="AA32" s="1039">
        <v>383</v>
      </c>
      <c r="AB32" s="1039"/>
      <c r="AC32" s="1039"/>
      <c r="AD32" s="1039"/>
      <c r="AE32" s="1040"/>
      <c r="AF32" s="1035">
        <v>5264</v>
      </c>
      <c r="AG32" s="1036"/>
      <c r="AH32" s="1036"/>
      <c r="AI32" s="1036"/>
      <c r="AJ32" s="1037"/>
      <c r="AK32" s="980">
        <v>154</v>
      </c>
      <c r="AL32" s="971"/>
      <c r="AM32" s="971"/>
      <c r="AN32" s="971"/>
      <c r="AO32" s="971"/>
      <c r="AP32" s="971">
        <v>6408</v>
      </c>
      <c r="AQ32" s="971"/>
      <c r="AR32" s="971"/>
      <c r="AS32" s="971"/>
      <c r="AT32" s="971"/>
      <c r="AU32" s="971">
        <v>782</v>
      </c>
      <c r="AV32" s="971"/>
      <c r="AW32" s="971"/>
      <c r="AX32" s="971"/>
      <c r="AY32" s="971"/>
      <c r="AZ32" s="1041" t="s">
        <v>556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396</v>
      </c>
      <c r="R33" s="1039"/>
      <c r="S33" s="1039"/>
      <c r="T33" s="1039"/>
      <c r="U33" s="1039"/>
      <c r="V33" s="1039">
        <v>188</v>
      </c>
      <c r="W33" s="1039"/>
      <c r="X33" s="1039"/>
      <c r="Y33" s="1039"/>
      <c r="Z33" s="1039"/>
      <c r="AA33" s="1039">
        <v>209</v>
      </c>
      <c r="AB33" s="1039"/>
      <c r="AC33" s="1039"/>
      <c r="AD33" s="1039"/>
      <c r="AE33" s="1040"/>
      <c r="AF33" s="1035">
        <v>362</v>
      </c>
      <c r="AG33" s="1036"/>
      <c r="AH33" s="1036"/>
      <c r="AI33" s="1036"/>
      <c r="AJ33" s="1037"/>
      <c r="AK33" s="980">
        <v>142</v>
      </c>
      <c r="AL33" s="971"/>
      <c r="AM33" s="971"/>
      <c r="AN33" s="971"/>
      <c r="AO33" s="971"/>
      <c r="AP33" s="971">
        <v>108</v>
      </c>
      <c r="AQ33" s="971"/>
      <c r="AR33" s="971"/>
      <c r="AS33" s="971"/>
      <c r="AT33" s="971"/>
      <c r="AU33" s="971">
        <v>52</v>
      </c>
      <c r="AV33" s="971"/>
      <c r="AW33" s="971"/>
      <c r="AX33" s="971"/>
      <c r="AY33" s="971"/>
      <c r="AZ33" s="1041" t="s">
        <v>556</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143</v>
      </c>
      <c r="C34" s="1031"/>
      <c r="D34" s="1031"/>
      <c r="E34" s="1031"/>
      <c r="F34" s="1031"/>
      <c r="G34" s="1031"/>
      <c r="H34" s="1031"/>
      <c r="I34" s="1031"/>
      <c r="J34" s="1031"/>
      <c r="K34" s="1031"/>
      <c r="L34" s="1031"/>
      <c r="M34" s="1031"/>
      <c r="N34" s="1031"/>
      <c r="O34" s="1031"/>
      <c r="P34" s="1032"/>
      <c r="Q34" s="1038">
        <v>268</v>
      </c>
      <c r="R34" s="1039"/>
      <c r="S34" s="1039"/>
      <c r="T34" s="1039"/>
      <c r="U34" s="1039"/>
      <c r="V34" s="1039">
        <v>637</v>
      </c>
      <c r="W34" s="1039"/>
      <c r="X34" s="1039"/>
      <c r="Y34" s="1039"/>
      <c r="Z34" s="1039"/>
      <c r="AA34" s="1039">
        <v>-369</v>
      </c>
      <c r="AB34" s="1039"/>
      <c r="AC34" s="1039"/>
      <c r="AD34" s="1039"/>
      <c r="AE34" s="1040"/>
      <c r="AF34" s="1035">
        <v>-1</v>
      </c>
      <c r="AG34" s="1036"/>
      <c r="AH34" s="1036"/>
      <c r="AI34" s="1036"/>
      <c r="AJ34" s="1037"/>
      <c r="AK34" s="980">
        <v>492</v>
      </c>
      <c r="AL34" s="971"/>
      <c r="AM34" s="971"/>
      <c r="AN34" s="971"/>
      <c r="AO34" s="971"/>
      <c r="AP34" s="971" t="s">
        <v>556</v>
      </c>
      <c r="AQ34" s="971"/>
      <c r="AR34" s="971"/>
      <c r="AS34" s="971"/>
      <c r="AT34" s="971"/>
      <c r="AU34" s="971" t="s">
        <v>556</v>
      </c>
      <c r="AV34" s="971"/>
      <c r="AW34" s="971"/>
      <c r="AX34" s="971"/>
      <c r="AY34" s="971"/>
      <c r="AZ34" s="1041">
        <v>1.8</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3410</v>
      </c>
      <c r="R35" s="1039"/>
      <c r="S35" s="1039"/>
      <c r="T35" s="1039"/>
      <c r="U35" s="1039"/>
      <c r="V35" s="1039">
        <v>3346</v>
      </c>
      <c r="W35" s="1039"/>
      <c r="X35" s="1039"/>
      <c r="Y35" s="1039"/>
      <c r="Z35" s="1039"/>
      <c r="AA35" s="1039">
        <v>64</v>
      </c>
      <c r="AB35" s="1039"/>
      <c r="AC35" s="1039"/>
      <c r="AD35" s="1039"/>
      <c r="AE35" s="1040"/>
      <c r="AF35" s="1035">
        <v>738</v>
      </c>
      <c r="AG35" s="1036"/>
      <c r="AH35" s="1036"/>
      <c r="AI35" s="1036"/>
      <c r="AJ35" s="1037"/>
      <c r="AK35" s="980">
        <v>1341</v>
      </c>
      <c r="AL35" s="971"/>
      <c r="AM35" s="971"/>
      <c r="AN35" s="971"/>
      <c r="AO35" s="971"/>
      <c r="AP35" s="971">
        <v>18292</v>
      </c>
      <c r="AQ35" s="971"/>
      <c r="AR35" s="971"/>
      <c r="AS35" s="971"/>
      <c r="AT35" s="971"/>
      <c r="AU35" s="971">
        <v>8195</v>
      </c>
      <c r="AV35" s="971"/>
      <c r="AW35" s="971"/>
      <c r="AX35" s="971"/>
      <c r="AY35" s="971"/>
      <c r="AZ35" s="1041" t="s">
        <v>556</v>
      </c>
      <c r="BA35" s="1041"/>
      <c r="BB35" s="1041"/>
      <c r="BC35" s="1041"/>
      <c r="BD35" s="1041"/>
      <c r="BE35" s="972" t="s">
        <v>393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7553</v>
      </c>
      <c r="AG63" s="959"/>
      <c r="AH63" s="959"/>
      <c r="AI63" s="959"/>
      <c r="AJ63" s="1022"/>
      <c r="AK63" s="1023"/>
      <c r="AL63" s="963"/>
      <c r="AM63" s="963"/>
      <c r="AN63" s="963"/>
      <c r="AO63" s="963"/>
      <c r="AP63" s="959">
        <v>25253</v>
      </c>
      <c r="AQ63" s="959"/>
      <c r="AR63" s="959"/>
      <c r="AS63" s="959"/>
      <c r="AT63" s="959"/>
      <c r="AU63" s="959">
        <v>9377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4579</v>
      </c>
      <c r="R68" s="982"/>
      <c r="S68" s="982"/>
      <c r="T68" s="982"/>
      <c r="U68" s="982"/>
      <c r="V68" s="982">
        <v>4536</v>
      </c>
      <c r="W68" s="982"/>
      <c r="X68" s="982"/>
      <c r="Y68" s="982"/>
      <c r="Z68" s="982"/>
      <c r="AA68" s="982">
        <v>43</v>
      </c>
      <c r="AB68" s="982"/>
      <c r="AC68" s="982"/>
      <c r="AD68" s="982"/>
      <c r="AE68" s="982"/>
      <c r="AF68" s="982">
        <v>33</v>
      </c>
      <c r="AG68" s="982"/>
      <c r="AH68" s="982"/>
      <c r="AI68" s="982"/>
      <c r="AJ68" s="982"/>
      <c r="AK68" s="982" t="s">
        <v>571</v>
      </c>
      <c r="AL68" s="982"/>
      <c r="AM68" s="982"/>
      <c r="AN68" s="982"/>
      <c r="AO68" s="982"/>
      <c r="AP68" s="982">
        <v>3022</v>
      </c>
      <c r="AQ68" s="982"/>
      <c r="AR68" s="982"/>
      <c r="AS68" s="982"/>
      <c r="AT68" s="982"/>
      <c r="AU68" s="982">
        <v>1933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1993</v>
      </c>
      <c r="R69" s="971"/>
      <c r="S69" s="971"/>
      <c r="T69" s="971"/>
      <c r="U69" s="971"/>
      <c r="V69" s="971">
        <v>1992</v>
      </c>
      <c r="W69" s="971"/>
      <c r="X69" s="971"/>
      <c r="Y69" s="971"/>
      <c r="Z69" s="971"/>
      <c r="AA69" s="971">
        <v>1</v>
      </c>
      <c r="AB69" s="971"/>
      <c r="AC69" s="971"/>
      <c r="AD69" s="971"/>
      <c r="AE69" s="971"/>
      <c r="AF69" s="971">
        <v>1</v>
      </c>
      <c r="AG69" s="971"/>
      <c r="AH69" s="971"/>
      <c r="AI69" s="971"/>
      <c r="AJ69" s="971"/>
      <c r="AK69" s="971" t="s">
        <v>571</v>
      </c>
      <c r="AL69" s="971"/>
      <c r="AM69" s="971"/>
      <c r="AN69" s="971"/>
      <c r="AO69" s="971"/>
      <c r="AP69" s="971">
        <v>6968</v>
      </c>
      <c r="AQ69" s="971"/>
      <c r="AR69" s="971"/>
      <c r="AS69" s="971"/>
      <c r="AT69" s="971"/>
      <c r="AU69" s="971">
        <v>2704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82</v>
      </c>
      <c r="R70" s="971"/>
      <c r="S70" s="971"/>
      <c r="T70" s="971"/>
      <c r="U70" s="971"/>
      <c r="V70" s="971">
        <v>76</v>
      </c>
      <c r="W70" s="971"/>
      <c r="X70" s="971"/>
      <c r="Y70" s="971"/>
      <c r="Z70" s="971"/>
      <c r="AA70" s="971">
        <v>6</v>
      </c>
      <c r="AB70" s="971"/>
      <c r="AC70" s="971"/>
      <c r="AD70" s="971"/>
      <c r="AE70" s="971"/>
      <c r="AF70" s="971">
        <v>6</v>
      </c>
      <c r="AG70" s="971"/>
      <c r="AH70" s="971"/>
      <c r="AI70" s="971"/>
      <c r="AJ70" s="971"/>
      <c r="AK70" s="971" t="s">
        <v>571</v>
      </c>
      <c r="AL70" s="971"/>
      <c r="AM70" s="971"/>
      <c r="AN70" s="971"/>
      <c r="AO70" s="971"/>
      <c r="AP70" s="971" t="s">
        <v>571</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3586</v>
      </c>
      <c r="R71" s="971"/>
      <c r="S71" s="971"/>
      <c r="T71" s="971"/>
      <c r="U71" s="971"/>
      <c r="V71" s="971">
        <v>3131</v>
      </c>
      <c r="W71" s="971"/>
      <c r="X71" s="971"/>
      <c r="Y71" s="971"/>
      <c r="Z71" s="971"/>
      <c r="AA71" s="971">
        <v>455</v>
      </c>
      <c r="AB71" s="971"/>
      <c r="AC71" s="971"/>
      <c r="AD71" s="971"/>
      <c r="AE71" s="971"/>
      <c r="AF71" s="971">
        <v>455</v>
      </c>
      <c r="AG71" s="971"/>
      <c r="AH71" s="971"/>
      <c r="AI71" s="971"/>
      <c r="AJ71" s="971"/>
      <c r="AK71" s="971">
        <v>65</v>
      </c>
      <c r="AL71" s="971"/>
      <c r="AM71" s="971"/>
      <c r="AN71" s="971"/>
      <c r="AO71" s="971"/>
      <c r="AP71" s="971" t="s">
        <v>571</v>
      </c>
      <c r="AQ71" s="971"/>
      <c r="AR71" s="971"/>
      <c r="AS71" s="971"/>
      <c r="AT71" s="971"/>
      <c r="AU71" s="971" t="s">
        <v>571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184</v>
      </c>
      <c r="R72" s="971"/>
      <c r="S72" s="971"/>
      <c r="T72" s="971"/>
      <c r="U72" s="971"/>
      <c r="V72" s="971">
        <v>176</v>
      </c>
      <c r="W72" s="971"/>
      <c r="X72" s="971"/>
      <c r="Y72" s="971"/>
      <c r="Z72" s="971"/>
      <c r="AA72" s="971">
        <v>8</v>
      </c>
      <c r="AB72" s="971"/>
      <c r="AC72" s="971"/>
      <c r="AD72" s="971"/>
      <c r="AE72" s="971"/>
      <c r="AF72" s="971">
        <v>8</v>
      </c>
      <c r="AG72" s="971"/>
      <c r="AH72" s="971"/>
      <c r="AI72" s="971"/>
      <c r="AJ72" s="971"/>
      <c r="AK72" s="971" t="s">
        <v>571</v>
      </c>
      <c r="AL72" s="971"/>
      <c r="AM72" s="971"/>
      <c r="AN72" s="971"/>
      <c r="AO72" s="971"/>
      <c r="AP72" s="971" t="s">
        <v>571</v>
      </c>
      <c r="AQ72" s="971"/>
      <c r="AR72" s="971"/>
      <c r="AS72" s="971"/>
      <c r="AT72" s="971"/>
      <c r="AU72" s="971" t="s">
        <v>571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564</v>
      </c>
      <c r="C73" s="975"/>
      <c r="D73" s="975"/>
      <c r="E73" s="975"/>
      <c r="F73" s="975"/>
      <c r="G73" s="975"/>
      <c r="H73" s="975"/>
      <c r="I73" s="975"/>
      <c r="J73" s="975"/>
      <c r="K73" s="975"/>
      <c r="L73" s="975"/>
      <c r="M73" s="975"/>
      <c r="N73" s="975"/>
      <c r="O73" s="975"/>
      <c r="P73" s="976"/>
      <c r="Q73" s="977">
        <v>188612</v>
      </c>
      <c r="R73" s="971"/>
      <c r="S73" s="971"/>
      <c r="T73" s="971"/>
      <c r="U73" s="971"/>
      <c r="V73" s="971">
        <v>182940</v>
      </c>
      <c r="W73" s="971"/>
      <c r="X73" s="971"/>
      <c r="Y73" s="971"/>
      <c r="Z73" s="971"/>
      <c r="AA73" s="971">
        <v>5672</v>
      </c>
      <c r="AB73" s="971"/>
      <c r="AC73" s="971"/>
      <c r="AD73" s="971"/>
      <c r="AE73" s="971"/>
      <c r="AF73" s="971">
        <v>5672</v>
      </c>
      <c r="AG73" s="971"/>
      <c r="AH73" s="971"/>
      <c r="AI73" s="971"/>
      <c r="AJ73" s="971"/>
      <c r="AK73" s="971">
        <v>2011</v>
      </c>
      <c r="AL73" s="971"/>
      <c r="AM73" s="971"/>
      <c r="AN73" s="971"/>
      <c r="AO73" s="971"/>
      <c r="AP73" s="971" t="s">
        <v>571</v>
      </c>
      <c r="AQ73" s="971"/>
      <c r="AR73" s="971"/>
      <c r="AS73" s="971"/>
      <c r="AT73" s="971"/>
      <c r="AU73" s="971" t="s">
        <v>571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565</v>
      </c>
      <c r="C74" s="975"/>
      <c r="D74" s="975"/>
      <c r="E74" s="975"/>
      <c r="F74" s="975"/>
      <c r="G74" s="975"/>
      <c r="H74" s="975"/>
      <c r="I74" s="975"/>
      <c r="J74" s="975"/>
      <c r="K74" s="975"/>
      <c r="L74" s="975"/>
      <c r="M74" s="975"/>
      <c r="N74" s="975"/>
      <c r="O74" s="975"/>
      <c r="P74" s="976"/>
      <c r="Q74" s="977">
        <v>34</v>
      </c>
      <c r="R74" s="971"/>
      <c r="S74" s="971"/>
      <c r="T74" s="971"/>
      <c r="U74" s="971"/>
      <c r="V74" s="971">
        <v>33</v>
      </c>
      <c r="W74" s="971"/>
      <c r="X74" s="971"/>
      <c r="Y74" s="971"/>
      <c r="Z74" s="971"/>
      <c r="AA74" s="971">
        <v>0</v>
      </c>
      <c r="AB74" s="971"/>
      <c r="AC74" s="971"/>
      <c r="AD74" s="971"/>
      <c r="AE74" s="971"/>
      <c r="AF74" s="971">
        <v>0</v>
      </c>
      <c r="AG74" s="971"/>
      <c r="AH74" s="971"/>
      <c r="AI74" s="971"/>
      <c r="AJ74" s="971"/>
      <c r="AK74" s="971">
        <v>1</v>
      </c>
      <c r="AL74" s="971"/>
      <c r="AM74" s="971"/>
      <c r="AN74" s="971"/>
      <c r="AO74" s="971"/>
      <c r="AP74" s="971" t="s">
        <v>571</v>
      </c>
      <c r="AQ74" s="971"/>
      <c r="AR74" s="971"/>
      <c r="AS74" s="971"/>
      <c r="AT74" s="971"/>
      <c r="AU74" s="971" t="s">
        <v>571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6175</v>
      </c>
      <c r="AG88" s="959"/>
      <c r="AH88" s="959"/>
      <c r="AI88" s="959"/>
      <c r="AJ88" s="959"/>
      <c r="AK88" s="963"/>
      <c r="AL88" s="963"/>
      <c r="AM88" s="963"/>
      <c r="AN88" s="963"/>
      <c r="AO88" s="963"/>
      <c r="AP88" s="959">
        <v>9990</v>
      </c>
      <c r="AQ88" s="959"/>
      <c r="AR88" s="959"/>
      <c r="AS88" s="959"/>
      <c r="AT88" s="959"/>
      <c r="AU88" s="959">
        <v>4637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4135</v>
      </c>
      <c r="CS102" s="953"/>
      <c r="CT102" s="953"/>
      <c r="CU102" s="953"/>
      <c r="CV102" s="954"/>
      <c r="CW102" s="952">
        <v>494</v>
      </c>
      <c r="CX102" s="953"/>
      <c r="CY102" s="953"/>
      <c r="CZ102" s="953"/>
      <c r="DA102" s="954"/>
      <c r="DB102" s="952" t="s">
        <v>573</v>
      </c>
      <c r="DC102" s="953"/>
      <c r="DD102" s="953"/>
      <c r="DE102" s="953"/>
      <c r="DF102" s="954"/>
      <c r="DG102" s="952" t="s">
        <v>573</v>
      </c>
      <c r="DH102" s="953"/>
      <c r="DI102" s="953"/>
      <c r="DJ102" s="953"/>
      <c r="DK102" s="954"/>
      <c r="DL102" s="952" t="s">
        <v>573</v>
      </c>
      <c r="DM102" s="953"/>
      <c r="DN102" s="953"/>
      <c r="DO102" s="953"/>
      <c r="DP102" s="954"/>
      <c r="DQ102" s="952" t="s">
        <v>573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4246529</v>
      </c>
      <c r="AB110" s="889"/>
      <c r="AC110" s="889"/>
      <c r="AD110" s="889"/>
      <c r="AE110" s="890"/>
      <c r="AF110" s="891">
        <v>4488760</v>
      </c>
      <c r="AG110" s="889"/>
      <c r="AH110" s="889"/>
      <c r="AI110" s="889"/>
      <c r="AJ110" s="890"/>
      <c r="AK110" s="891">
        <v>4371925</v>
      </c>
      <c r="AL110" s="889"/>
      <c r="AM110" s="889"/>
      <c r="AN110" s="889"/>
      <c r="AO110" s="890"/>
      <c r="AP110" s="892">
        <v>20.2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48602632</v>
      </c>
      <c r="BR110" s="842"/>
      <c r="BS110" s="842"/>
      <c r="BT110" s="842"/>
      <c r="BU110" s="842"/>
      <c r="BV110" s="842">
        <v>46546405</v>
      </c>
      <c r="BW110" s="842"/>
      <c r="BX110" s="842"/>
      <c r="BY110" s="842"/>
      <c r="BZ110" s="842"/>
      <c r="CA110" s="842">
        <v>44795190</v>
      </c>
      <c r="CB110" s="842"/>
      <c r="CC110" s="842"/>
      <c r="CD110" s="842"/>
      <c r="CE110" s="842"/>
      <c r="CF110" s="866">
        <v>207.2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7280</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12908460</v>
      </c>
      <c r="BR112" s="817"/>
      <c r="BS112" s="817"/>
      <c r="BT112" s="817"/>
      <c r="BU112" s="817"/>
      <c r="BV112" s="817">
        <v>10742684</v>
      </c>
      <c r="BW112" s="817"/>
      <c r="BX112" s="817"/>
      <c r="BY112" s="817"/>
      <c r="BZ112" s="817"/>
      <c r="CA112" s="817">
        <v>9376174</v>
      </c>
      <c r="CB112" s="817"/>
      <c r="CC112" s="817"/>
      <c r="CD112" s="817"/>
      <c r="CE112" s="817"/>
      <c r="CF112" s="875">
        <v>43.4</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1279467</v>
      </c>
      <c r="AB113" s="919"/>
      <c r="AC113" s="919"/>
      <c r="AD113" s="919"/>
      <c r="AE113" s="920"/>
      <c r="AF113" s="921">
        <v>1003761</v>
      </c>
      <c r="AG113" s="919"/>
      <c r="AH113" s="919"/>
      <c r="AI113" s="919"/>
      <c r="AJ113" s="920"/>
      <c r="AK113" s="921">
        <v>1003626</v>
      </c>
      <c r="AL113" s="919"/>
      <c r="AM113" s="919"/>
      <c r="AN113" s="919"/>
      <c r="AO113" s="920"/>
      <c r="AP113" s="922">
        <v>4.5999999999999996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3928963</v>
      </c>
      <c r="BR113" s="817"/>
      <c r="BS113" s="817"/>
      <c r="BT113" s="817"/>
      <c r="BU113" s="817"/>
      <c r="BV113" s="817">
        <v>4238590</v>
      </c>
      <c r="BW113" s="817"/>
      <c r="BX113" s="817"/>
      <c r="BY113" s="817"/>
      <c r="BZ113" s="817"/>
      <c r="CA113" s="817">
        <v>4637120</v>
      </c>
      <c r="CB113" s="817"/>
      <c r="CC113" s="817"/>
      <c r="CD113" s="817"/>
      <c r="CE113" s="817"/>
      <c r="CF113" s="875">
        <v>21.5</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396820</v>
      </c>
      <c r="AB114" s="780"/>
      <c r="AC114" s="780"/>
      <c r="AD114" s="780"/>
      <c r="AE114" s="781"/>
      <c r="AF114" s="782">
        <v>290944</v>
      </c>
      <c r="AG114" s="780"/>
      <c r="AH114" s="780"/>
      <c r="AI114" s="780"/>
      <c r="AJ114" s="781"/>
      <c r="AK114" s="782">
        <v>281450</v>
      </c>
      <c r="AL114" s="780"/>
      <c r="AM114" s="780"/>
      <c r="AN114" s="780"/>
      <c r="AO114" s="781"/>
      <c r="AP114" s="824">
        <v>1.3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6135942</v>
      </c>
      <c r="BR114" s="817"/>
      <c r="BS114" s="817"/>
      <c r="BT114" s="817"/>
      <c r="BU114" s="817"/>
      <c r="BV114" s="817">
        <v>6062410</v>
      </c>
      <c r="BW114" s="817"/>
      <c r="BX114" s="817"/>
      <c r="BY114" s="817"/>
      <c r="BZ114" s="817"/>
      <c r="CA114" s="817">
        <v>6181835</v>
      </c>
      <c r="CB114" s="817"/>
      <c r="CC114" s="817"/>
      <c r="CD114" s="817"/>
      <c r="CE114" s="817"/>
      <c r="CF114" s="875">
        <v>28.6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8880</v>
      </c>
      <c r="AB115" s="919"/>
      <c r="AC115" s="919"/>
      <c r="AD115" s="919"/>
      <c r="AE115" s="920"/>
      <c r="AF115" s="921">
        <v>7320</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128</v>
      </c>
      <c r="AB116" s="780"/>
      <c r="AC116" s="780"/>
      <c r="AD116" s="780"/>
      <c r="AE116" s="781"/>
      <c r="AF116" s="782">
        <v>85</v>
      </c>
      <c r="AG116" s="780"/>
      <c r="AH116" s="780"/>
      <c r="AI116" s="780"/>
      <c r="AJ116" s="781"/>
      <c r="AK116" s="782">
        <v>180</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7280</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5931824</v>
      </c>
      <c r="AB117" s="903"/>
      <c r="AC117" s="903"/>
      <c r="AD117" s="903"/>
      <c r="AE117" s="904"/>
      <c r="AF117" s="905">
        <v>5790870</v>
      </c>
      <c r="AG117" s="903"/>
      <c r="AH117" s="903"/>
      <c r="AI117" s="903"/>
      <c r="AJ117" s="904"/>
      <c r="AK117" s="905">
        <v>5657181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71583277</v>
      </c>
      <c r="BR119" s="845"/>
      <c r="BS119" s="845"/>
      <c r="BT119" s="845"/>
      <c r="BU119" s="845"/>
      <c r="BV119" s="845">
        <v>67590089</v>
      </c>
      <c r="BW119" s="845"/>
      <c r="BX119" s="845"/>
      <c r="BY119" s="845"/>
      <c r="BZ119" s="845"/>
      <c r="CA119" s="845">
        <v>64990319</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9422284</v>
      </c>
      <c r="BR120" s="842"/>
      <c r="BS120" s="842"/>
      <c r="BT120" s="842"/>
      <c r="BU120" s="842"/>
      <c r="BV120" s="842">
        <v>10295083</v>
      </c>
      <c r="BW120" s="842"/>
      <c r="BX120" s="842"/>
      <c r="BY120" s="842"/>
      <c r="BZ120" s="842"/>
      <c r="CA120" s="842">
        <v>9286068</v>
      </c>
      <c r="CB120" s="842"/>
      <c r="CC120" s="842"/>
      <c r="CD120" s="842"/>
      <c r="CE120" s="842"/>
      <c r="CF120" s="866">
        <v>43</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11237590</v>
      </c>
      <c r="DH120" s="842"/>
      <c r="DI120" s="842"/>
      <c r="DJ120" s="842"/>
      <c r="DK120" s="842"/>
      <c r="DL120" s="842">
        <v>9350633</v>
      </c>
      <c r="DM120" s="842"/>
      <c r="DN120" s="842"/>
      <c r="DO120" s="842"/>
      <c r="DP120" s="842"/>
      <c r="DQ120" s="842">
        <v>8194796</v>
      </c>
      <c r="DR120" s="842"/>
      <c r="DS120" s="842"/>
      <c r="DT120" s="842"/>
      <c r="DU120" s="842"/>
      <c r="DV120" s="843">
        <v>37.9</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141171</v>
      </c>
      <c r="BR121" s="817"/>
      <c r="BS121" s="817"/>
      <c r="BT121" s="817"/>
      <c r="BU121" s="817"/>
      <c r="BV121" s="817">
        <v>99625</v>
      </c>
      <c r="BW121" s="817"/>
      <c r="BX121" s="817"/>
      <c r="BY121" s="817"/>
      <c r="BZ121" s="817"/>
      <c r="CA121" s="817">
        <v>88856</v>
      </c>
      <c r="CB121" s="817"/>
      <c r="CC121" s="817"/>
      <c r="CD121" s="817"/>
      <c r="CE121" s="817"/>
      <c r="CF121" s="875">
        <v>0.4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1052069</v>
      </c>
      <c r="DH121" s="817"/>
      <c r="DI121" s="817"/>
      <c r="DJ121" s="817"/>
      <c r="DK121" s="817"/>
      <c r="DL121" s="817">
        <v>837809</v>
      </c>
      <c r="DM121" s="817"/>
      <c r="DN121" s="817"/>
      <c r="DO121" s="817"/>
      <c r="DP121" s="817"/>
      <c r="DQ121" s="817">
        <v>781720</v>
      </c>
      <c r="DR121" s="817"/>
      <c r="DS121" s="817"/>
      <c r="DT121" s="817"/>
      <c r="DU121" s="817"/>
      <c r="DV121" s="794">
        <v>3.6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53129525</v>
      </c>
      <c r="BR122" s="845"/>
      <c r="BS122" s="845"/>
      <c r="BT122" s="845"/>
      <c r="BU122" s="845"/>
      <c r="BV122" s="845">
        <v>51030561</v>
      </c>
      <c r="BW122" s="845"/>
      <c r="BX122" s="845"/>
      <c r="BY122" s="845"/>
      <c r="BZ122" s="845"/>
      <c r="CA122" s="845">
        <v>49503932</v>
      </c>
      <c r="CB122" s="845"/>
      <c r="CC122" s="845"/>
      <c r="CD122" s="845"/>
      <c r="CE122" s="845"/>
      <c r="CF122" s="846">
        <v>229</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451917</v>
      </c>
      <c r="DH122" s="817"/>
      <c r="DI122" s="817"/>
      <c r="DJ122" s="817"/>
      <c r="DK122" s="817"/>
      <c r="DL122" s="817">
        <v>401778</v>
      </c>
      <c r="DM122" s="817"/>
      <c r="DN122" s="817"/>
      <c r="DO122" s="817"/>
      <c r="DP122" s="817"/>
      <c r="DQ122" s="817">
        <v>347803</v>
      </c>
      <c r="DR122" s="817"/>
      <c r="DS122" s="817"/>
      <c r="DT122" s="817"/>
      <c r="DU122" s="817"/>
      <c r="DV122" s="794">
        <v>1.6</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8736</v>
      </c>
      <c r="AB123" s="780"/>
      <c r="AC123" s="780"/>
      <c r="AD123" s="780"/>
      <c r="AE123" s="781"/>
      <c r="AF123" s="782">
        <v>7280</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62692980</v>
      </c>
      <c r="BR123" s="833"/>
      <c r="BS123" s="833"/>
      <c r="BT123" s="833"/>
      <c r="BU123" s="833"/>
      <c r="BV123" s="833">
        <v>61425269</v>
      </c>
      <c r="BW123" s="833"/>
      <c r="BX123" s="833"/>
      <c r="BY123" s="833"/>
      <c r="BZ123" s="833"/>
      <c r="CA123" s="833">
        <v>58878856</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45027</v>
      </c>
      <c r="DH123" s="780"/>
      <c r="DI123" s="780"/>
      <c r="DJ123" s="780"/>
      <c r="DK123" s="781"/>
      <c r="DL123" s="782">
        <v>40034</v>
      </c>
      <c r="DM123" s="780"/>
      <c r="DN123" s="780"/>
      <c r="DO123" s="780"/>
      <c r="DP123" s="781"/>
      <c r="DQ123" s="782">
        <v>51855</v>
      </c>
      <c r="DR123" s="780"/>
      <c r="DS123" s="780"/>
      <c r="DT123" s="780"/>
      <c r="DU123" s="781"/>
      <c r="DV123" s="824">
        <v>0.2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40.299999999999997</v>
      </c>
      <c r="BR124" s="831"/>
      <c r="BS124" s="831"/>
      <c r="BT124" s="831"/>
      <c r="BU124" s="831"/>
      <c r="BV124" s="831">
        <v>28.9</v>
      </c>
      <c r="BW124" s="831"/>
      <c r="BX124" s="831"/>
      <c r="BY124" s="831"/>
      <c r="BZ124" s="831"/>
      <c r="CA124" s="831">
        <v>28.2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121857</v>
      </c>
      <c r="DH124" s="764"/>
      <c r="DI124" s="764"/>
      <c r="DJ124" s="764"/>
      <c r="DK124" s="765"/>
      <c r="DL124" s="766">
        <v>112430</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144</v>
      </c>
      <c r="AB127" s="780"/>
      <c r="AC127" s="780"/>
      <c r="AD127" s="780"/>
      <c r="AE127" s="781"/>
      <c r="AF127" s="782">
        <v>40</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17097</v>
      </c>
      <c r="AB128" s="801"/>
      <c r="AC128" s="801"/>
      <c r="AD128" s="801"/>
      <c r="AE128" s="802"/>
      <c r="AF128" s="803">
        <v>14722</v>
      </c>
      <c r="AG128" s="801"/>
      <c r="AH128" s="801"/>
      <c r="AI128" s="801"/>
      <c r="AJ128" s="802"/>
      <c r="AK128" s="803">
        <v>17106</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12.02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26519425</v>
      </c>
      <c r="AB129" s="780"/>
      <c r="AC129" s="780"/>
      <c r="AD129" s="780"/>
      <c r="AE129" s="781"/>
      <c r="AF129" s="782">
        <v>25831881</v>
      </c>
      <c r="AG129" s="780"/>
      <c r="AH129" s="780"/>
      <c r="AI129" s="780"/>
      <c r="AJ129" s="781"/>
      <c r="AK129" s="782">
        <v>25938991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4467361</v>
      </c>
      <c r="AB130" s="780"/>
      <c r="AC130" s="780"/>
      <c r="AD130" s="780"/>
      <c r="AE130" s="781"/>
      <c r="AF130" s="782">
        <v>4536214</v>
      </c>
      <c r="AG130" s="780"/>
      <c r="AH130" s="780"/>
      <c r="AI130" s="780"/>
      <c r="AJ130" s="781"/>
      <c r="AK130" s="782">
        <v>4323528</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6.1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22052064</v>
      </c>
      <c r="AB131" s="764"/>
      <c r="AC131" s="764"/>
      <c r="AD131" s="764"/>
      <c r="AE131" s="765"/>
      <c r="AF131" s="766">
        <v>21295667</v>
      </c>
      <c r="AG131" s="764"/>
      <c r="AH131" s="764"/>
      <c r="AI131" s="764"/>
      <c r="AJ131" s="765"/>
      <c r="AK131" s="766">
        <v>21615463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28.2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6.5634037699999999</v>
      </c>
      <c r="AB132" s="745"/>
      <c r="AC132" s="745"/>
      <c r="AD132" s="745"/>
      <c r="AE132" s="746"/>
      <c r="AF132" s="747">
        <v>5.8224708339999998</v>
      </c>
      <c r="AG132" s="745"/>
      <c r="AH132" s="745"/>
      <c r="AI132" s="745"/>
      <c r="AJ132" s="746"/>
      <c r="AK132" s="747">
        <v>6.0907647459999996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6.5</v>
      </c>
      <c r="AB133" s="724"/>
      <c r="AC133" s="724"/>
      <c r="AD133" s="724"/>
      <c r="AE133" s="725"/>
      <c r="AF133" s="723">
        <v>6.3</v>
      </c>
      <c r="AG133" s="724"/>
      <c r="AH133" s="724"/>
      <c r="AI133" s="724"/>
      <c r="AJ133" s="725"/>
      <c r="AK133" s="723">
        <v>6.1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eIcD7KmHr/mkTg2QdKtzenY5erBYIRpL31oz0ybuplgqnvFppP0EsnqrE8UQ+Jw03jLcCBH+jM3k8IdcvI9sg==" saltValue="LL3ijI3iIm1Rhni7+qD7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efmZ5YajUasAmGpFh50hCeuVdanPau+Jqtbtyx9ngpoMBNhncgqlaqXmKFXUjwwzgIA4rIFp1gbC3xRn34Ryg==" saltValue="zesq3SRU9xyMQ7WLmMJw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5sy4afSj2a9V+n376bCiiw/fmXcndMTgpuA4ljzkaVZyA8PjQR4HgtjDplls3z8PLXJo67lPSxyT07SyMfag==" saltValue="eHQyyPHb0uydU98dKG5u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8" t="s">
        <v>485</v>
      </c>
      <c r="AL9" s="1139"/>
      <c r="AM9" s="1139"/>
      <c r="AN9" s="1140"/>
      <c r="AO9" s="281">
        <v>7552187</v>
      </c>
      <c r="AP9" s="281">
        <v>85342</v>
      </c>
      <c r="AQ9" s="282">
        <v>73824</v>
      </c>
      <c r="AR9" s="283">
        <v>15.6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8" t="s">
        <v>486</v>
      </c>
      <c r="AL10" s="1139"/>
      <c r="AM10" s="1139"/>
      <c r="AN10" s="1140"/>
      <c r="AO10" s="284">
        <v>1178773</v>
      </c>
      <c r="AP10" s="284">
        <v>13321</v>
      </c>
      <c r="AQ10" s="285">
        <v>6244</v>
      </c>
      <c r="AR10" s="286">
        <v>113.3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8" t="s">
        <v>487</v>
      </c>
      <c r="AL11" s="1139"/>
      <c r="AM11" s="1139"/>
      <c r="AN11" s="1140"/>
      <c r="AO11" s="284" t="s">
        <v>488</v>
      </c>
      <c r="AP11" s="284" t="s">
        <v>488</v>
      </c>
      <c r="AQ11" s="285">
        <v>1048</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8" t="s">
        <v>489</v>
      </c>
      <c r="AL12" s="1139"/>
      <c r="AM12" s="1139"/>
      <c r="AN12" s="1140"/>
      <c r="AO12" s="284" t="s">
        <v>488</v>
      </c>
      <c r="AP12" s="284" t="s">
        <v>488</v>
      </c>
      <c r="AQ12" s="285">
        <v>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8" t="s">
        <v>490</v>
      </c>
      <c r="AL13" s="1139"/>
      <c r="AM13" s="1139"/>
      <c r="AN13" s="1140"/>
      <c r="AO13" s="284">
        <v>138521</v>
      </c>
      <c r="AP13" s="284">
        <v>1565</v>
      </c>
      <c r="AQ13" s="285">
        <v>2350</v>
      </c>
      <c r="AR13" s="286">
        <v>-33.4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8" t="s">
        <v>491</v>
      </c>
      <c r="AL14" s="1139"/>
      <c r="AM14" s="1139"/>
      <c r="AN14" s="1140"/>
      <c r="AO14" s="284">
        <v>167350</v>
      </c>
      <c r="AP14" s="284">
        <v>1891</v>
      </c>
      <c r="AQ14" s="285">
        <v>1698</v>
      </c>
      <c r="AR14" s="286">
        <v>11.4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1" t="s">
        <v>492</v>
      </c>
      <c r="AL15" s="1142"/>
      <c r="AM15" s="1142"/>
      <c r="AN15" s="1143"/>
      <c r="AO15" s="284">
        <v>-424029</v>
      </c>
      <c r="AP15" s="284">
        <v>-4792</v>
      </c>
      <c r="AQ15" s="285">
        <v>-3564</v>
      </c>
      <c r="AR15" s="286">
        <v>34.5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1" t="s">
        <v>178</v>
      </c>
      <c r="AL16" s="1142"/>
      <c r="AM16" s="1142"/>
      <c r="AN16" s="1143"/>
      <c r="AO16" s="284">
        <v>8612802</v>
      </c>
      <c r="AP16" s="284">
        <v>97327</v>
      </c>
      <c r="AQ16" s="285">
        <v>81608</v>
      </c>
      <c r="AR16" s="286">
        <v>19.3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4" t="s">
        <v>497</v>
      </c>
      <c r="AL21" s="1145"/>
      <c r="AM21" s="1145"/>
      <c r="AN21" s="1146"/>
      <c r="AO21" s="297">
        <v>7.37</v>
      </c>
      <c r="AP21" s="298">
        <v>7.59</v>
      </c>
      <c r="AQ21" s="299">
        <v>-0.22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4" t="s">
        <v>498</v>
      </c>
      <c r="AL22" s="1145"/>
      <c r="AM22" s="1145"/>
      <c r="AN22" s="1146"/>
      <c r="AO22" s="302">
        <v>97.3</v>
      </c>
      <c r="AP22" s="303">
        <v>98.2</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7" t="s">
        <v>499</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502</v>
      </c>
      <c r="AL32" s="1129"/>
      <c r="AM32" s="1129"/>
      <c r="AN32" s="1130"/>
      <c r="AO32" s="312">
        <v>4371925</v>
      </c>
      <c r="AP32" s="312">
        <v>49404</v>
      </c>
      <c r="AQ32" s="313">
        <v>42992</v>
      </c>
      <c r="AR32" s="314">
        <v>14.9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503</v>
      </c>
      <c r="AL33" s="1129"/>
      <c r="AM33" s="1129"/>
      <c r="AN33" s="1130"/>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504</v>
      </c>
      <c r="AL34" s="1129"/>
      <c r="AM34" s="1129"/>
      <c r="AN34" s="1130"/>
      <c r="AO34" s="312" t="s">
        <v>488</v>
      </c>
      <c r="AP34" s="312" t="s">
        <v>488</v>
      </c>
      <c r="AQ34" s="313">
        <v>43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505</v>
      </c>
      <c r="AL35" s="1129"/>
      <c r="AM35" s="1129"/>
      <c r="AN35" s="1130"/>
      <c r="AO35" s="312">
        <v>1003626</v>
      </c>
      <c r="AP35" s="312">
        <v>11341</v>
      </c>
      <c r="AQ35" s="313">
        <v>11969</v>
      </c>
      <c r="AR35" s="314">
        <v>-5.2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506</v>
      </c>
      <c r="AL36" s="1129"/>
      <c r="AM36" s="1129"/>
      <c r="AN36" s="1130"/>
      <c r="AO36" s="312">
        <v>281450</v>
      </c>
      <c r="AP36" s="312">
        <v>3180</v>
      </c>
      <c r="AQ36" s="313">
        <v>2138</v>
      </c>
      <c r="AR36" s="314">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507</v>
      </c>
      <c r="AL37" s="1129"/>
      <c r="AM37" s="1129"/>
      <c r="AN37" s="1130"/>
      <c r="AO37" s="312" t="s">
        <v>488</v>
      </c>
      <c r="AP37" s="312" t="s">
        <v>488</v>
      </c>
      <c r="AQ37" s="313">
        <v>592</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508</v>
      </c>
      <c r="AL38" s="1132"/>
      <c r="AM38" s="1132"/>
      <c r="AN38" s="1133"/>
      <c r="AO38" s="315">
        <v>180</v>
      </c>
      <c r="AP38" s="315">
        <v>2</v>
      </c>
      <c r="AQ38" s="316">
        <v>2</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509</v>
      </c>
      <c r="AL39" s="1132"/>
      <c r="AM39" s="1132"/>
      <c r="AN39" s="1133"/>
      <c r="AO39" s="312">
        <v>-17106</v>
      </c>
      <c r="AP39" s="312">
        <v>-193</v>
      </c>
      <c r="AQ39" s="313">
        <v>-5777</v>
      </c>
      <c r="AR39" s="314">
        <v>-96.7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510</v>
      </c>
      <c r="AL40" s="1129"/>
      <c r="AM40" s="1129"/>
      <c r="AN40" s="1130"/>
      <c r="AO40" s="312">
        <v>-4323528</v>
      </c>
      <c r="AP40" s="312">
        <v>-48857</v>
      </c>
      <c r="AQ40" s="313">
        <v>-36457</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288</v>
      </c>
      <c r="AL41" s="1135"/>
      <c r="AM41" s="1135"/>
      <c r="AN41" s="1136"/>
      <c r="AO41" s="312">
        <v>1316547</v>
      </c>
      <c r="AP41" s="312">
        <v>14877</v>
      </c>
      <c r="AQ41" s="313">
        <v>15502</v>
      </c>
      <c r="AR41" s="314">
        <v>-4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1" t="s">
        <v>480</v>
      </c>
      <c r="AN49" s="1123" t="s">
        <v>513</v>
      </c>
      <c r="AO49" s="1124"/>
      <c r="AP49" s="1124"/>
      <c r="AQ49" s="1124"/>
      <c r="AR49" s="112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2"/>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11449067</v>
      </c>
      <c r="AN51" s="334">
        <v>126226</v>
      </c>
      <c r="AO51" s="335">
        <v>65.099999999999994</v>
      </c>
      <c r="AP51" s="336">
        <v>62383</v>
      </c>
      <c r="AQ51" s="337">
        <v>14.1</v>
      </c>
      <c r="AR51" s="338">
        <v>51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8742696</v>
      </c>
      <c r="AN52" s="342">
        <v>96388</v>
      </c>
      <c r="AO52" s="343">
        <v>79.8</v>
      </c>
      <c r="AP52" s="344">
        <v>35325</v>
      </c>
      <c r="AQ52" s="345">
        <v>7.6</v>
      </c>
      <c r="AR52" s="346">
        <v>72.2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5755347</v>
      </c>
      <c r="AN53" s="334">
        <v>63811</v>
      </c>
      <c r="AO53" s="335">
        <v>-49.4</v>
      </c>
      <c r="AP53" s="336">
        <v>63812</v>
      </c>
      <c r="AQ53" s="337">
        <v>2.2999999999999998</v>
      </c>
      <c r="AR53" s="338">
        <v>-51.7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2872758</v>
      </c>
      <c r="AN54" s="342">
        <v>31851</v>
      </c>
      <c r="AO54" s="343">
        <v>-67</v>
      </c>
      <c r="AP54" s="344">
        <v>33848</v>
      </c>
      <c r="AQ54" s="345">
        <v>-4.2</v>
      </c>
      <c r="AR54" s="346">
        <v>-62.8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4505846</v>
      </c>
      <c r="AN55" s="334">
        <v>50338</v>
      </c>
      <c r="AO55" s="335">
        <v>-21.1</v>
      </c>
      <c r="AP55" s="336">
        <v>54225</v>
      </c>
      <c r="AQ55" s="337">
        <v>-15</v>
      </c>
      <c r="AR55" s="338">
        <v>-6.1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2208629</v>
      </c>
      <c r="AN56" s="342">
        <v>24674</v>
      </c>
      <c r="AO56" s="343">
        <v>-22.5</v>
      </c>
      <c r="AP56" s="344">
        <v>27337</v>
      </c>
      <c r="AQ56" s="345">
        <v>-19.2</v>
      </c>
      <c r="AR56" s="346">
        <v>-3.3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3986837</v>
      </c>
      <c r="AN57" s="334">
        <v>44777</v>
      </c>
      <c r="AO57" s="335">
        <v>-11</v>
      </c>
      <c r="AP57" s="336">
        <v>54016</v>
      </c>
      <c r="AQ57" s="337">
        <v>-0.4</v>
      </c>
      <c r="AR57" s="338">
        <v>-10.6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2411171</v>
      </c>
      <c r="AN58" s="342">
        <v>27080</v>
      </c>
      <c r="AO58" s="343">
        <v>9.8000000000000007</v>
      </c>
      <c r="AP58" s="344">
        <v>28078</v>
      </c>
      <c r="AQ58" s="345">
        <v>2.7</v>
      </c>
      <c r="AR58" s="346">
        <v>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5188722</v>
      </c>
      <c r="AN59" s="334">
        <v>58634</v>
      </c>
      <c r="AO59" s="335">
        <v>30.9</v>
      </c>
      <c r="AP59" s="336">
        <v>52786</v>
      </c>
      <c r="AQ59" s="337">
        <v>-2.2999999999999998</v>
      </c>
      <c r="AR59" s="338">
        <v>33.200000000000003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2820634</v>
      </c>
      <c r="AN60" s="342">
        <v>31874</v>
      </c>
      <c r="AO60" s="343">
        <v>17.7</v>
      </c>
      <c r="AP60" s="344">
        <v>28742</v>
      </c>
      <c r="AQ60" s="345">
        <v>2.4</v>
      </c>
      <c r="AR60" s="346">
        <v>15.3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6177164</v>
      </c>
      <c r="AN61" s="349">
        <v>68757</v>
      </c>
      <c r="AO61" s="350">
        <v>2.9</v>
      </c>
      <c r="AP61" s="351">
        <v>57444</v>
      </c>
      <c r="AQ61" s="352">
        <v>-0.3</v>
      </c>
      <c r="AR61" s="338">
        <v>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3811178</v>
      </c>
      <c r="AN62" s="342">
        <v>42373</v>
      </c>
      <c r="AO62" s="343">
        <v>3.6</v>
      </c>
      <c r="AP62" s="344">
        <v>30666</v>
      </c>
      <c r="AQ62" s="345">
        <v>-2.1</v>
      </c>
      <c r="AR62" s="346">
        <v>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elcO+Nj2MfRdGRcEs/PqlD/I2pug4ipH6cwIZwZpQLbJ5ugCj9oEjz9Od3mdU2v9TaUd4+QYOr3eezNtnr++w==" saltValue="dzoH3KasjNl/BZcCofyo1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eNxNnCbfL1AI/hoQ3eylUwbmGm5fcONTbi+3l1D0HqQF7mDSjqaePXCasG8KJGMtN/CLPMvAKJ5RxQ+91u+/zw==" saltValue="3A7afI/OvrpyzV034s0V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8LVCmcyxxvmmv4RXpLW2rexJCSvtJlQuuRJ78zx1jaqWJjErXdyTcrlZCSnUNGXad6PkKMVlr/Rp/ZlCS4fD0Q==" saltValue="YBncHAoyCDGi9uQRpfa4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7" t="s">
        <v>3</v>
      </c>
      <c r="D47" s="1147"/>
      <c r="E47" s="1148"/>
      <c r="F47" s="11">
        <v>11.52</v>
      </c>
      <c r="G47" s="12">
        <v>11.24</v>
      </c>
      <c r="H47" s="12">
        <v>13.52</v>
      </c>
      <c r="I47" s="12">
        <v>14.92</v>
      </c>
      <c r="J47" s="13">
        <v>16.350000000000001</v>
      </c>
    </row>
    <row r="48" spans="2:10" ht="57.75" customHeight="1" x14ac:dyDescent="0.15">
      <c r="B48" s="14"/>
      <c r="C48" s="1149" t="s">
        <v>4</v>
      </c>
      <c r="D48" s="1149"/>
      <c r="E48" s="1150"/>
      <c r="F48" s="15">
        <v>5.98</v>
      </c>
      <c r="G48" s="16">
        <v>6.37</v>
      </c>
      <c r="H48" s="16">
        <v>9.33</v>
      </c>
      <c r="I48" s="16">
        <v>9.3800000000000008</v>
      </c>
      <c r="J48" s="17">
        <v>7.87</v>
      </c>
    </row>
    <row r="49" spans="2:10" ht="57.75" customHeight="1" thickBot="1" x14ac:dyDescent="0.2">
      <c r="B49" s="18"/>
      <c r="C49" s="1151" t="s">
        <v>5</v>
      </c>
      <c r="D49" s="1151"/>
      <c r="E49" s="1152"/>
      <c r="F49" s="19">
        <v>2.79</v>
      </c>
      <c r="G49" s="20">
        <v>0.63</v>
      </c>
      <c r="H49" s="20">
        <v>5.86</v>
      </c>
      <c r="I49" s="20">
        <v>0.83</v>
      </c>
      <c r="J49" s="21">
        <v>0.03</v>
      </c>
    </row>
    <row r="50" spans="2:10" x14ac:dyDescent="0.15"/>
  </sheetData>
  <sheetProtection algorithmName="SHA-512" hashValue="Ap5wf+WAYiJqcxEMcbaRO7Rqe4I1oASPKGdRO1frt1J4EO7lSGWIMZZGrwktCsIK4A/OXzbI2KE1/RD1HUdA0g==" saltValue="2Qc3emrbnRmIB8bcDycU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9" t="s">
        <v>532</v>
      </c>
      <c r="D34" s="1159"/>
      <c r="E34" s="1160"/>
      <c r="F34" s="32">
        <v>0.89</v>
      </c>
      <c r="G34" s="33">
        <v>0.79</v>
      </c>
      <c r="H34" s="33">
        <v>0.47</v>
      </c>
      <c r="I34" s="33">
        <v>0.31</v>
      </c>
      <c r="J34" s="34" t="s">
        <v>533</v>
      </c>
      <c r="K34" s="22"/>
      <c r="L34" s="22"/>
      <c r="M34" s="22"/>
      <c r="N34" s="22"/>
      <c r="O34" s="22"/>
      <c r="P34" s="22"/>
    </row>
    <row r="35" spans="1:16" ht="39" customHeight="1" x14ac:dyDescent="0.15">
      <c r="A35" s="22"/>
      <c r="B35" s="35"/>
      <c r="C35" s="1153" t="s">
        <v>534</v>
      </c>
      <c r="D35" s="1154"/>
      <c r="E35" s="1155"/>
      <c r="F35" s="36">
        <v>17</v>
      </c>
      <c r="G35" s="37">
        <v>17.04</v>
      </c>
      <c r="H35" s="37">
        <v>18.010000000000002</v>
      </c>
      <c r="I35" s="37">
        <v>19.190000000000001</v>
      </c>
      <c r="J35" s="38">
        <v>20.29</v>
      </c>
      <c r="K35" s="22"/>
      <c r="L35" s="22"/>
      <c r="M35" s="22"/>
      <c r="N35" s="22"/>
      <c r="O35" s="22"/>
      <c r="P35" s="22"/>
    </row>
    <row r="36" spans="1:16" ht="39" customHeight="1" x14ac:dyDescent="0.15">
      <c r="A36" s="22"/>
      <c r="B36" s="35"/>
      <c r="C36" s="1153" t="s">
        <v>535</v>
      </c>
      <c r="D36" s="1154"/>
      <c r="E36" s="1155"/>
      <c r="F36" s="36">
        <v>5.98</v>
      </c>
      <c r="G36" s="37">
        <v>6.37</v>
      </c>
      <c r="H36" s="37">
        <v>9.33</v>
      </c>
      <c r="I36" s="37">
        <v>9.3699999999999992</v>
      </c>
      <c r="J36" s="38">
        <v>7.87</v>
      </c>
      <c r="K36" s="22"/>
      <c r="L36" s="22"/>
      <c r="M36" s="22"/>
      <c r="N36" s="22"/>
      <c r="O36" s="22"/>
      <c r="P36" s="22"/>
    </row>
    <row r="37" spans="1:16" ht="39" customHeight="1" x14ac:dyDescent="0.15">
      <c r="A37" s="22"/>
      <c r="B37" s="35"/>
      <c r="C37" s="1153" t="s">
        <v>536</v>
      </c>
      <c r="D37" s="1154"/>
      <c r="E37" s="1155"/>
      <c r="F37" s="36">
        <v>0.51</v>
      </c>
      <c r="G37" s="37">
        <v>0.28999999999999998</v>
      </c>
      <c r="H37" s="37">
        <v>1.19</v>
      </c>
      <c r="I37" s="37">
        <v>3.25</v>
      </c>
      <c r="J37" s="38">
        <v>3.35</v>
      </c>
      <c r="K37" s="22"/>
      <c r="L37" s="22"/>
      <c r="M37" s="22"/>
      <c r="N37" s="22"/>
      <c r="O37" s="22"/>
      <c r="P37" s="22"/>
    </row>
    <row r="38" spans="1:16" ht="39" customHeight="1" x14ac:dyDescent="0.15">
      <c r="A38" s="22"/>
      <c r="B38" s="35"/>
      <c r="C38" s="1153" t="s">
        <v>537</v>
      </c>
      <c r="D38" s="1154"/>
      <c r="E38" s="1155"/>
      <c r="F38" s="36">
        <v>2.5499999999999998</v>
      </c>
      <c r="G38" s="37">
        <v>2.27</v>
      </c>
      <c r="H38" s="37">
        <v>2.33</v>
      </c>
      <c r="I38" s="37">
        <v>2.4</v>
      </c>
      <c r="J38" s="38">
        <v>2.84</v>
      </c>
      <c r="K38" s="22"/>
      <c r="L38" s="22"/>
      <c r="M38" s="22"/>
      <c r="N38" s="22"/>
      <c r="O38" s="22"/>
      <c r="P38" s="22"/>
    </row>
    <row r="39" spans="1:16" ht="39" customHeight="1" x14ac:dyDescent="0.15">
      <c r="A39" s="22"/>
      <c r="B39" s="35"/>
      <c r="C39" s="1153" t="s">
        <v>538</v>
      </c>
      <c r="D39" s="1154"/>
      <c r="E39" s="1155"/>
      <c r="F39" s="36">
        <v>0.68</v>
      </c>
      <c r="G39" s="37">
        <v>0.56999999999999995</v>
      </c>
      <c r="H39" s="37">
        <v>0.43</v>
      </c>
      <c r="I39" s="37">
        <v>0.57999999999999996</v>
      </c>
      <c r="J39" s="38">
        <v>1.39</v>
      </c>
      <c r="K39" s="22"/>
      <c r="L39" s="22"/>
      <c r="M39" s="22"/>
      <c r="N39" s="22"/>
      <c r="O39" s="22"/>
      <c r="P39" s="22"/>
    </row>
    <row r="40" spans="1:16" ht="39" customHeight="1" x14ac:dyDescent="0.15">
      <c r="A40" s="22"/>
      <c r="B40" s="35"/>
      <c r="C40" s="1153" t="s">
        <v>539</v>
      </c>
      <c r="D40" s="1154"/>
      <c r="E40" s="1155"/>
      <c r="F40" s="36">
        <v>1.5</v>
      </c>
      <c r="G40" s="37">
        <v>1.34</v>
      </c>
      <c r="H40" s="37">
        <v>1.38</v>
      </c>
      <c r="I40" s="37">
        <v>1.38</v>
      </c>
      <c r="J40" s="38">
        <v>0.82</v>
      </c>
      <c r="K40" s="22"/>
      <c r="L40" s="22"/>
      <c r="M40" s="22"/>
      <c r="N40" s="22"/>
      <c r="O40" s="22"/>
      <c r="P40" s="22"/>
    </row>
    <row r="41" spans="1:16" ht="39" customHeight="1" x14ac:dyDescent="0.15">
      <c r="A41" s="22"/>
      <c r="B41" s="35"/>
      <c r="C41" s="1153" t="s">
        <v>540</v>
      </c>
      <c r="D41" s="1154"/>
      <c r="E41" s="1155"/>
      <c r="F41" s="36">
        <v>0.05</v>
      </c>
      <c r="G41" s="37">
        <v>0.25</v>
      </c>
      <c r="H41" s="37">
        <v>0.38</v>
      </c>
      <c r="I41" s="37">
        <v>0.04</v>
      </c>
      <c r="J41" s="38">
        <v>0.21</v>
      </c>
      <c r="K41" s="22"/>
      <c r="L41" s="22"/>
      <c r="M41" s="22"/>
      <c r="N41" s="22"/>
      <c r="O41" s="22"/>
      <c r="P41" s="22"/>
    </row>
    <row r="42" spans="1:16" ht="39" customHeight="1" x14ac:dyDescent="0.15">
      <c r="A42" s="22"/>
      <c r="B42" s="39"/>
      <c r="C42" s="1153" t="s">
        <v>541</v>
      </c>
      <c r="D42" s="1154"/>
      <c r="E42" s="1155"/>
      <c r="F42" s="36" t="s">
        <v>488</v>
      </c>
      <c r="G42" s="37" t="s">
        <v>488</v>
      </c>
      <c r="H42" s="37" t="s">
        <v>488</v>
      </c>
      <c r="I42" s="37" t="s">
        <v>488</v>
      </c>
      <c r="J42" s="38" t="s">
        <v>488</v>
      </c>
      <c r="K42" s="22"/>
      <c r="L42" s="22"/>
      <c r="M42" s="22"/>
      <c r="N42" s="22"/>
      <c r="O42" s="22"/>
      <c r="P42" s="22"/>
    </row>
    <row r="43" spans="1:16" ht="39" customHeight="1" thickBot="1" x14ac:dyDescent="0.2">
      <c r="A43" s="22"/>
      <c r="B43" s="40"/>
      <c r="C43" s="1156" t="s">
        <v>542</v>
      </c>
      <c r="D43" s="1157"/>
      <c r="E43" s="1158"/>
      <c r="F43" s="41">
        <v>0.08</v>
      </c>
      <c r="G43" s="42">
        <v>0.08</v>
      </c>
      <c r="H43" s="42">
        <v>0.08</v>
      </c>
      <c r="I43" s="42">
        <v>0.08</v>
      </c>
      <c r="J43" s="43">
        <v>0.18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T/+Le4ALgP+s5J+2ft1KY4f1f9nPYk36OTW1u+AK1lBJWOkAytBBJutR9Zl3NMj3pEwfRI7IxN17stuRKXE1g==" saltValue="vPsLQZ6rmv0PevUOBPxe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84" t="s">
        <v>9</v>
      </c>
      <c r="C45" s="1185"/>
      <c r="D45" s="58"/>
      <c r="E45" s="1190" t="s">
        <v>10</v>
      </c>
      <c r="F45" s="1190"/>
      <c r="G45" s="1190"/>
      <c r="H45" s="1190"/>
      <c r="I45" s="1190"/>
      <c r="J45" s="1191"/>
      <c r="K45" s="59">
        <v>3765</v>
      </c>
      <c r="L45" s="60">
        <v>4029</v>
      </c>
      <c r="M45" s="60">
        <v>4247</v>
      </c>
      <c r="N45" s="60">
        <v>4489</v>
      </c>
      <c r="O45" s="61">
        <v>4372</v>
      </c>
      <c r="P45" s="48"/>
      <c r="Q45" s="48"/>
      <c r="R45" s="48"/>
      <c r="S45" s="48"/>
      <c r="T45" s="48"/>
      <c r="U45" s="48"/>
    </row>
    <row r="46" spans="1:21" ht="30.75" customHeight="1" x14ac:dyDescent="0.15">
      <c r="A46" s="48"/>
      <c r="B46" s="1186"/>
      <c r="C46" s="1187"/>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15">
      <c r="A47" s="48"/>
      <c r="B47" s="1186"/>
      <c r="C47" s="1187"/>
      <c r="D47" s="62"/>
      <c r="E47" s="1163" t="s">
        <v>12</v>
      </c>
      <c r="F47" s="1163"/>
      <c r="G47" s="1163"/>
      <c r="H47" s="1163"/>
      <c r="I47" s="1163"/>
      <c r="J47" s="1164"/>
      <c r="K47" s="63" t="s">
        <v>488</v>
      </c>
      <c r="L47" s="64" t="s">
        <v>488</v>
      </c>
      <c r="M47" s="64" t="s">
        <v>488</v>
      </c>
      <c r="N47" s="64" t="s">
        <v>488</v>
      </c>
      <c r="O47" s="65" t="s">
        <v>488</v>
      </c>
      <c r="P47" s="48"/>
      <c r="Q47" s="48"/>
      <c r="R47" s="48"/>
      <c r="S47" s="48"/>
      <c r="T47" s="48"/>
      <c r="U47" s="48"/>
    </row>
    <row r="48" spans="1:21" ht="30.75" customHeight="1" x14ac:dyDescent="0.15">
      <c r="A48" s="48"/>
      <c r="B48" s="1186"/>
      <c r="C48" s="1187"/>
      <c r="D48" s="62"/>
      <c r="E48" s="1163" t="s">
        <v>13</v>
      </c>
      <c r="F48" s="1163"/>
      <c r="G48" s="1163"/>
      <c r="H48" s="1163"/>
      <c r="I48" s="1163"/>
      <c r="J48" s="1164"/>
      <c r="K48" s="63">
        <v>1599</v>
      </c>
      <c r="L48" s="64">
        <v>1344</v>
      </c>
      <c r="M48" s="64">
        <v>1279</v>
      </c>
      <c r="N48" s="64">
        <v>1004</v>
      </c>
      <c r="O48" s="65">
        <v>1004</v>
      </c>
      <c r="P48" s="48"/>
      <c r="Q48" s="48"/>
      <c r="R48" s="48"/>
      <c r="S48" s="48"/>
      <c r="T48" s="48"/>
      <c r="U48" s="48"/>
    </row>
    <row r="49" spans="1:21" ht="30.75" customHeight="1" x14ac:dyDescent="0.15">
      <c r="A49" s="48"/>
      <c r="B49" s="1186"/>
      <c r="C49" s="1187"/>
      <c r="D49" s="62"/>
      <c r="E49" s="1163" t="s">
        <v>14</v>
      </c>
      <c r="F49" s="1163"/>
      <c r="G49" s="1163"/>
      <c r="H49" s="1163"/>
      <c r="I49" s="1163"/>
      <c r="J49" s="1164"/>
      <c r="K49" s="63">
        <v>403</v>
      </c>
      <c r="L49" s="64">
        <v>472</v>
      </c>
      <c r="M49" s="64">
        <v>397</v>
      </c>
      <c r="N49" s="64">
        <v>291</v>
      </c>
      <c r="O49" s="65">
        <v>281</v>
      </c>
      <c r="P49" s="48"/>
      <c r="Q49" s="48"/>
      <c r="R49" s="48"/>
      <c r="S49" s="48"/>
      <c r="T49" s="48"/>
      <c r="U49" s="48"/>
    </row>
    <row r="50" spans="1:21" ht="30.75" customHeight="1" x14ac:dyDescent="0.15">
      <c r="A50" s="48"/>
      <c r="B50" s="1186"/>
      <c r="C50" s="1187"/>
      <c r="D50" s="62"/>
      <c r="E50" s="1163" t="s">
        <v>15</v>
      </c>
      <c r="F50" s="1163"/>
      <c r="G50" s="1163"/>
      <c r="H50" s="1163"/>
      <c r="I50" s="1163"/>
      <c r="J50" s="1164"/>
      <c r="K50" s="63">
        <v>9</v>
      </c>
      <c r="L50" s="64">
        <v>9</v>
      </c>
      <c r="M50" s="64">
        <v>9</v>
      </c>
      <c r="N50" s="64">
        <v>7</v>
      </c>
      <c r="O50" s="65" t="s">
        <v>488</v>
      </c>
      <c r="P50" s="48"/>
      <c r="Q50" s="48"/>
      <c r="R50" s="48"/>
      <c r="S50" s="48"/>
      <c r="T50" s="48"/>
      <c r="U50" s="48"/>
    </row>
    <row r="51" spans="1:21" ht="30.75" customHeight="1" x14ac:dyDescent="0.15">
      <c r="A51" s="48"/>
      <c r="B51" s="1188"/>
      <c r="C51" s="1189"/>
      <c r="D51" s="66"/>
      <c r="E51" s="1163" t="s">
        <v>16</v>
      </c>
      <c r="F51" s="1163"/>
      <c r="G51" s="1163"/>
      <c r="H51" s="1163"/>
      <c r="I51" s="1163"/>
      <c r="J51" s="1164"/>
      <c r="K51" s="63">
        <v>0</v>
      </c>
      <c r="L51" s="64">
        <v>0</v>
      </c>
      <c r="M51" s="64">
        <v>0</v>
      </c>
      <c r="N51" s="64">
        <v>0</v>
      </c>
      <c r="O51" s="65">
        <v>0</v>
      </c>
      <c r="P51" s="48"/>
      <c r="Q51" s="48"/>
      <c r="R51" s="48"/>
      <c r="S51" s="48"/>
      <c r="T51" s="48"/>
      <c r="U51" s="48"/>
    </row>
    <row r="52" spans="1:21" ht="30.75" customHeight="1" x14ac:dyDescent="0.15">
      <c r="A52" s="48"/>
      <c r="B52" s="1161" t="s">
        <v>17</v>
      </c>
      <c r="C52" s="1162"/>
      <c r="D52" s="66"/>
      <c r="E52" s="1163" t="s">
        <v>18</v>
      </c>
      <c r="F52" s="1163"/>
      <c r="G52" s="1163"/>
      <c r="H52" s="1163"/>
      <c r="I52" s="1163"/>
      <c r="J52" s="1164"/>
      <c r="K52" s="63">
        <v>4448</v>
      </c>
      <c r="L52" s="64">
        <v>4442</v>
      </c>
      <c r="M52" s="64">
        <v>4485</v>
      </c>
      <c r="N52" s="64">
        <v>4552</v>
      </c>
      <c r="O52" s="65">
        <v>4340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1328</v>
      </c>
      <c r="L53" s="69">
        <v>1412</v>
      </c>
      <c r="M53" s="69">
        <v>1447</v>
      </c>
      <c r="N53" s="69">
        <v>1239</v>
      </c>
      <c r="O53" s="70">
        <v>1317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572</v>
      </c>
      <c r="L58" s="84" t="s">
        <v>572</v>
      </c>
      <c r="M58" s="84" t="s">
        <v>572</v>
      </c>
      <c r="N58" s="84" t="s">
        <v>572</v>
      </c>
      <c r="O58" s="85" t="s">
        <v>572</v>
      </c>
    </row>
    <row r="59" spans="1:21" ht="31.5" customHeight="1" x14ac:dyDescent="0.15">
      <c r="B59" s="1171"/>
      <c r="C59" s="1172"/>
      <c r="D59" s="1178" t="s">
        <v>26</v>
      </c>
      <c r="E59" s="1179"/>
      <c r="F59" s="1179"/>
      <c r="G59" s="1179"/>
      <c r="H59" s="1179"/>
      <c r="I59" s="1179"/>
      <c r="J59" s="1180"/>
      <c r="K59" s="86" t="s">
        <v>572</v>
      </c>
      <c r="L59" s="87" t="s">
        <v>572</v>
      </c>
      <c r="M59" s="87" t="s">
        <v>572</v>
      </c>
      <c r="N59" s="87" t="s">
        <v>572</v>
      </c>
      <c r="O59" s="88" t="s">
        <v>572</v>
      </c>
    </row>
    <row r="60" spans="1:21" ht="31.5" customHeight="1" thickBot="1" x14ac:dyDescent="0.2">
      <c r="B60" s="1173"/>
      <c r="C60" s="1174"/>
      <c r="D60" s="1181" t="s">
        <v>27</v>
      </c>
      <c r="E60" s="1182"/>
      <c r="F60" s="1182"/>
      <c r="G60" s="1182"/>
      <c r="H60" s="1182"/>
      <c r="I60" s="1182"/>
      <c r="J60" s="1183"/>
      <c r="K60" s="89" t="s">
        <v>572</v>
      </c>
      <c r="L60" s="90" t="s">
        <v>572</v>
      </c>
      <c r="M60" s="90" t="s">
        <v>572</v>
      </c>
      <c r="N60" s="90" t="s">
        <v>572</v>
      </c>
      <c r="O60" s="91" t="s">
        <v>572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Q1UkSDd8iwGrnhjbCIutdMgYDSfyUfMpoCOhRAxeDE1cvqR5mD0bLwaJiXlOblFoCK2qE7eg6y8PRWPFMfo3A==" saltValue="wFpWuZRUA1LA5UHQvxLD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204" t="s">
        <v>30</v>
      </c>
      <c r="C41" s="1205"/>
      <c r="D41" s="105"/>
      <c r="E41" s="1206" t="s">
        <v>31</v>
      </c>
      <c r="F41" s="1206"/>
      <c r="G41" s="1206"/>
      <c r="H41" s="1207"/>
      <c r="I41" s="355">
        <v>48931</v>
      </c>
      <c r="J41" s="356">
        <v>49646</v>
      </c>
      <c r="K41" s="356">
        <v>48603</v>
      </c>
      <c r="L41" s="356">
        <v>46546</v>
      </c>
      <c r="M41" s="357">
        <v>44795</v>
      </c>
    </row>
    <row r="42" spans="2:13" ht="27.75" customHeight="1" x14ac:dyDescent="0.15">
      <c r="B42" s="1194"/>
      <c r="C42" s="1195"/>
      <c r="D42" s="106"/>
      <c r="E42" s="1198" t="s">
        <v>32</v>
      </c>
      <c r="F42" s="1198"/>
      <c r="G42" s="1198"/>
      <c r="H42" s="1199"/>
      <c r="I42" s="358">
        <v>25</v>
      </c>
      <c r="J42" s="359">
        <v>16</v>
      </c>
      <c r="K42" s="359">
        <v>7</v>
      </c>
      <c r="L42" s="359" t="s">
        <v>488</v>
      </c>
      <c r="M42" s="360" t="s">
        <v>488</v>
      </c>
    </row>
    <row r="43" spans="2:13" ht="27.75" customHeight="1" x14ac:dyDescent="0.15">
      <c r="B43" s="1194"/>
      <c r="C43" s="1195"/>
      <c r="D43" s="106"/>
      <c r="E43" s="1198" t="s">
        <v>33</v>
      </c>
      <c r="F43" s="1198"/>
      <c r="G43" s="1198"/>
      <c r="H43" s="1199"/>
      <c r="I43" s="358">
        <v>16507</v>
      </c>
      <c r="J43" s="359">
        <v>14547</v>
      </c>
      <c r="K43" s="359">
        <v>12908</v>
      </c>
      <c r="L43" s="359">
        <v>10743</v>
      </c>
      <c r="M43" s="360">
        <v>9376</v>
      </c>
    </row>
    <row r="44" spans="2:13" ht="27.75" customHeight="1" x14ac:dyDescent="0.15">
      <c r="B44" s="1194"/>
      <c r="C44" s="1195"/>
      <c r="D44" s="106"/>
      <c r="E44" s="1198" t="s">
        <v>34</v>
      </c>
      <c r="F44" s="1198"/>
      <c r="G44" s="1198"/>
      <c r="H44" s="1199"/>
      <c r="I44" s="358">
        <v>4116</v>
      </c>
      <c r="J44" s="359">
        <v>3680</v>
      </c>
      <c r="K44" s="359">
        <v>3929</v>
      </c>
      <c r="L44" s="359">
        <v>4239</v>
      </c>
      <c r="M44" s="360">
        <v>4637</v>
      </c>
    </row>
    <row r="45" spans="2:13" ht="27.75" customHeight="1" x14ac:dyDescent="0.15">
      <c r="B45" s="1194"/>
      <c r="C45" s="1195"/>
      <c r="D45" s="106"/>
      <c r="E45" s="1198" t="s">
        <v>35</v>
      </c>
      <c r="F45" s="1198"/>
      <c r="G45" s="1198"/>
      <c r="H45" s="1199"/>
      <c r="I45" s="358">
        <v>6216</v>
      </c>
      <c r="J45" s="359">
        <v>6227</v>
      </c>
      <c r="K45" s="359">
        <v>6136</v>
      </c>
      <c r="L45" s="359">
        <v>6062</v>
      </c>
      <c r="M45" s="360">
        <v>6182</v>
      </c>
    </row>
    <row r="46" spans="2:13" ht="27.75" customHeight="1" x14ac:dyDescent="0.15">
      <c r="B46" s="1194"/>
      <c r="C46" s="1195"/>
      <c r="D46" s="107"/>
      <c r="E46" s="1198" t="s">
        <v>36</v>
      </c>
      <c r="F46" s="1198"/>
      <c r="G46" s="1198"/>
      <c r="H46" s="1199"/>
      <c r="I46" s="358" t="s">
        <v>488</v>
      </c>
      <c r="J46" s="359" t="s">
        <v>488</v>
      </c>
      <c r="K46" s="359" t="s">
        <v>488</v>
      </c>
      <c r="L46" s="359" t="s">
        <v>488</v>
      </c>
      <c r="M46" s="360" t="s">
        <v>488</v>
      </c>
    </row>
    <row r="47" spans="2:13" ht="27.75" customHeight="1" x14ac:dyDescent="0.15">
      <c r="B47" s="1194"/>
      <c r="C47" s="1195"/>
      <c r="D47" s="108"/>
      <c r="E47" s="1208" t="s">
        <v>37</v>
      </c>
      <c r="F47" s="1209"/>
      <c r="G47" s="1209"/>
      <c r="H47" s="1210"/>
      <c r="I47" s="358" t="s">
        <v>488</v>
      </c>
      <c r="J47" s="359" t="s">
        <v>488</v>
      </c>
      <c r="K47" s="359" t="s">
        <v>488</v>
      </c>
      <c r="L47" s="359" t="s">
        <v>488</v>
      </c>
      <c r="M47" s="360" t="s">
        <v>488</v>
      </c>
    </row>
    <row r="48" spans="2:13" ht="27.75" customHeight="1" x14ac:dyDescent="0.15">
      <c r="B48" s="1194"/>
      <c r="C48" s="1195"/>
      <c r="D48" s="106"/>
      <c r="E48" s="1198" t="s">
        <v>38</v>
      </c>
      <c r="F48" s="1198"/>
      <c r="G48" s="1198"/>
      <c r="H48" s="1199"/>
      <c r="I48" s="358" t="s">
        <v>488</v>
      </c>
      <c r="J48" s="359" t="s">
        <v>488</v>
      </c>
      <c r="K48" s="359" t="s">
        <v>488</v>
      </c>
      <c r="L48" s="359" t="s">
        <v>488</v>
      </c>
      <c r="M48" s="360" t="s">
        <v>488</v>
      </c>
    </row>
    <row r="49" spans="2:13" ht="27.75" customHeight="1" x14ac:dyDescent="0.15">
      <c r="B49" s="1196"/>
      <c r="C49" s="1197"/>
      <c r="D49" s="106"/>
      <c r="E49" s="1198" t="s">
        <v>39</v>
      </c>
      <c r="F49" s="1198"/>
      <c r="G49" s="1198"/>
      <c r="H49" s="1199"/>
      <c r="I49" s="358" t="s">
        <v>488</v>
      </c>
      <c r="J49" s="359" t="s">
        <v>488</v>
      </c>
      <c r="K49" s="359" t="s">
        <v>488</v>
      </c>
      <c r="L49" s="359" t="s">
        <v>488</v>
      </c>
      <c r="M49" s="360" t="s">
        <v>488</v>
      </c>
    </row>
    <row r="50" spans="2:13" ht="27.75" customHeight="1" x14ac:dyDescent="0.15">
      <c r="B50" s="1192" t="s">
        <v>40</v>
      </c>
      <c r="C50" s="1193"/>
      <c r="D50" s="109"/>
      <c r="E50" s="1198" t="s">
        <v>41</v>
      </c>
      <c r="F50" s="1198"/>
      <c r="G50" s="1198"/>
      <c r="H50" s="1199"/>
      <c r="I50" s="358">
        <v>7555</v>
      </c>
      <c r="J50" s="359">
        <v>7730</v>
      </c>
      <c r="K50" s="359">
        <v>9422</v>
      </c>
      <c r="L50" s="359">
        <v>10295</v>
      </c>
      <c r="M50" s="360">
        <v>9286</v>
      </c>
    </row>
    <row r="51" spans="2:13" ht="27.75" customHeight="1" x14ac:dyDescent="0.15">
      <c r="B51" s="1194"/>
      <c r="C51" s="1195"/>
      <c r="D51" s="106"/>
      <c r="E51" s="1198" t="s">
        <v>42</v>
      </c>
      <c r="F51" s="1198"/>
      <c r="G51" s="1198"/>
      <c r="H51" s="1199"/>
      <c r="I51" s="358">
        <v>243</v>
      </c>
      <c r="J51" s="359">
        <v>192</v>
      </c>
      <c r="K51" s="359">
        <v>141</v>
      </c>
      <c r="L51" s="359">
        <v>100</v>
      </c>
      <c r="M51" s="360">
        <v>89</v>
      </c>
    </row>
    <row r="52" spans="2:13" ht="27.75" customHeight="1" x14ac:dyDescent="0.15">
      <c r="B52" s="1196"/>
      <c r="C52" s="1197"/>
      <c r="D52" s="106"/>
      <c r="E52" s="1198" t="s">
        <v>43</v>
      </c>
      <c r="F52" s="1198"/>
      <c r="G52" s="1198"/>
      <c r="H52" s="1199"/>
      <c r="I52" s="358">
        <v>54613</v>
      </c>
      <c r="J52" s="359">
        <v>54303</v>
      </c>
      <c r="K52" s="359">
        <v>53130</v>
      </c>
      <c r="L52" s="359">
        <v>51031</v>
      </c>
      <c r="M52" s="360">
        <v>49504</v>
      </c>
    </row>
    <row r="53" spans="2:13" ht="27.75" customHeight="1" thickBot="1" x14ac:dyDescent="0.2">
      <c r="B53" s="1200" t="s">
        <v>19</v>
      </c>
      <c r="C53" s="1201"/>
      <c r="D53" s="110"/>
      <c r="E53" s="1202" t="s">
        <v>44</v>
      </c>
      <c r="F53" s="1202"/>
      <c r="G53" s="1202"/>
      <c r="H53" s="1203"/>
      <c r="I53" s="361">
        <v>13384</v>
      </c>
      <c r="J53" s="362">
        <v>11892</v>
      </c>
      <c r="K53" s="362">
        <v>8890</v>
      </c>
      <c r="L53" s="362">
        <v>6165</v>
      </c>
      <c r="M53" s="363">
        <v>6111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pEcX588lPpWMedOuCPiJHAx5wabhZ9mgMFZcSRe0CCBFS9x9yjFpTHct+SiRy14lgbMsYPe5hQC6Id3gWFYRA==" saltValue="2Ggd9Xi9/m0COaiBKdU+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9" t="s">
        <v>46</v>
      </c>
      <c r="D55" s="1219"/>
      <c r="E55" s="1220"/>
      <c r="F55" s="122">
        <v>3586</v>
      </c>
      <c r="G55" s="122">
        <v>3853</v>
      </c>
      <c r="H55" s="123">
        <v>4240</v>
      </c>
    </row>
    <row r="56" spans="2:8" ht="52.5" customHeight="1" x14ac:dyDescent="0.15">
      <c r="B56" s="124"/>
      <c r="C56" s="1221" t="s">
        <v>47</v>
      </c>
      <c r="D56" s="1221"/>
      <c r="E56" s="1222"/>
      <c r="F56" s="125">
        <v>537</v>
      </c>
      <c r="G56" s="125">
        <v>537</v>
      </c>
      <c r="H56" s="126">
        <v>537</v>
      </c>
    </row>
    <row r="57" spans="2:8" ht="53.25" customHeight="1" x14ac:dyDescent="0.15">
      <c r="B57" s="124"/>
      <c r="C57" s="1223" t="s">
        <v>48</v>
      </c>
      <c r="D57" s="1223"/>
      <c r="E57" s="1224"/>
      <c r="F57" s="127">
        <v>5902</v>
      </c>
      <c r="G57" s="127">
        <v>6041</v>
      </c>
      <c r="H57" s="128">
        <v>4391</v>
      </c>
    </row>
    <row r="58" spans="2:8" ht="45.75" customHeight="1" x14ac:dyDescent="0.15">
      <c r="B58" s="129"/>
      <c r="C58" s="1211" t="s">
        <v>566</v>
      </c>
      <c r="D58" s="1212"/>
      <c r="E58" s="1213"/>
      <c r="F58" s="130">
        <v>2256</v>
      </c>
      <c r="G58" s="130">
        <v>2257</v>
      </c>
      <c r="H58" s="131">
        <v>1460</v>
      </c>
    </row>
    <row r="59" spans="2:8" ht="45.75" customHeight="1" x14ac:dyDescent="0.15">
      <c r="B59" s="129"/>
      <c r="C59" s="1211" t="s">
        <v>567</v>
      </c>
      <c r="D59" s="1212"/>
      <c r="E59" s="1213"/>
      <c r="F59" s="130">
        <v>1826</v>
      </c>
      <c r="G59" s="130">
        <v>1561</v>
      </c>
      <c r="H59" s="131">
        <v>1193</v>
      </c>
    </row>
    <row r="60" spans="2:8" ht="45.75" customHeight="1" x14ac:dyDescent="0.15">
      <c r="B60" s="129"/>
      <c r="C60" s="1211" t="s">
        <v>568</v>
      </c>
      <c r="D60" s="1212"/>
      <c r="E60" s="1213"/>
      <c r="F60" s="130">
        <v>346</v>
      </c>
      <c r="G60" s="130">
        <v>545</v>
      </c>
      <c r="H60" s="131">
        <v>347</v>
      </c>
    </row>
    <row r="61" spans="2:8" ht="45.75" customHeight="1" x14ac:dyDescent="0.15">
      <c r="B61" s="129"/>
      <c r="C61" s="1211" t="s">
        <v>569</v>
      </c>
      <c r="D61" s="1212"/>
      <c r="E61" s="1213"/>
      <c r="F61" s="130">
        <v>337</v>
      </c>
      <c r="G61" s="130">
        <v>344</v>
      </c>
      <c r="H61" s="131">
        <v>323</v>
      </c>
    </row>
    <row r="62" spans="2:8" ht="45.75" customHeight="1" thickBot="1" x14ac:dyDescent="0.2">
      <c r="B62" s="132"/>
      <c r="C62" s="1214" t="s">
        <v>570</v>
      </c>
      <c r="D62" s="1215"/>
      <c r="E62" s="1216"/>
      <c r="F62" s="133">
        <v>119</v>
      </c>
      <c r="G62" s="133">
        <v>332</v>
      </c>
      <c r="H62" s="134">
        <v>263</v>
      </c>
    </row>
    <row r="63" spans="2:8" ht="52.5" customHeight="1" thickBot="1" x14ac:dyDescent="0.2">
      <c r="B63" s="135"/>
      <c r="C63" s="1217" t="s">
        <v>49</v>
      </c>
      <c r="D63" s="1217"/>
      <c r="E63" s="1218"/>
      <c r="F63" s="136">
        <v>10025</v>
      </c>
      <c r="G63" s="136">
        <v>10431</v>
      </c>
      <c r="H63" s="137">
        <v>9168</v>
      </c>
    </row>
    <row r="64" spans="2:8" x14ac:dyDescent="0.15"/>
  </sheetData>
  <sheetProtection algorithmName="SHA-512" hashValue="RF4brczY6I4O5lsYACxT9ifFjToK4ZxKfd6VsXokqYwiVzvvU+n4Fs6KDfDBORZYqR7V/0LZVsiV12I7CxONBA==" saltValue="i8jEoS93zhuxadhtWXyU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126226</v>
      </c>
      <c r="E3" s="156"/>
      <c r="F3" s="157">
        <v>62383</v>
      </c>
      <c r="G3" s="158"/>
      <c r="H3" s="159"/>
    </row>
    <row r="4" spans="1:8" x14ac:dyDescent="0.15">
      <c r="A4" s="160"/>
      <c r="B4" s="161"/>
      <c r="C4" s="162"/>
      <c r="D4" s="163">
        <v>96388</v>
      </c>
      <c r="E4" s="164"/>
      <c r="F4" s="165">
        <v>35325</v>
      </c>
      <c r="G4" s="166"/>
      <c r="H4" s="167"/>
    </row>
    <row r="5" spans="1:8" x14ac:dyDescent="0.15">
      <c r="A5" s="148" t="s">
        <v>521</v>
      </c>
      <c r="B5" s="153"/>
      <c r="C5" s="154"/>
      <c r="D5" s="155">
        <v>63811</v>
      </c>
      <c r="E5" s="156"/>
      <c r="F5" s="157">
        <v>63812</v>
      </c>
      <c r="G5" s="158"/>
      <c r="H5" s="159"/>
    </row>
    <row r="6" spans="1:8" x14ac:dyDescent="0.15">
      <c r="A6" s="160"/>
      <c r="B6" s="161"/>
      <c r="C6" s="162"/>
      <c r="D6" s="163">
        <v>31851</v>
      </c>
      <c r="E6" s="164"/>
      <c r="F6" s="165">
        <v>33848</v>
      </c>
      <c r="G6" s="166"/>
      <c r="H6" s="167"/>
    </row>
    <row r="7" spans="1:8" x14ac:dyDescent="0.15">
      <c r="A7" s="148" t="s">
        <v>522</v>
      </c>
      <c r="B7" s="153"/>
      <c r="C7" s="154"/>
      <c r="D7" s="155">
        <v>50338</v>
      </c>
      <c r="E7" s="156"/>
      <c r="F7" s="157">
        <v>54225</v>
      </c>
      <c r="G7" s="158"/>
      <c r="H7" s="159"/>
    </row>
    <row r="8" spans="1:8" x14ac:dyDescent="0.15">
      <c r="A8" s="160"/>
      <c r="B8" s="161"/>
      <c r="C8" s="162"/>
      <c r="D8" s="163">
        <v>24674</v>
      </c>
      <c r="E8" s="164"/>
      <c r="F8" s="165">
        <v>27337</v>
      </c>
      <c r="G8" s="166"/>
      <c r="H8" s="167"/>
    </row>
    <row r="9" spans="1:8" x14ac:dyDescent="0.15">
      <c r="A9" s="148" t="s">
        <v>523</v>
      </c>
      <c r="B9" s="153"/>
      <c r="C9" s="154"/>
      <c r="D9" s="155">
        <v>44777</v>
      </c>
      <c r="E9" s="156"/>
      <c r="F9" s="157">
        <v>54016</v>
      </c>
      <c r="G9" s="158"/>
      <c r="H9" s="159"/>
    </row>
    <row r="10" spans="1:8" x14ac:dyDescent="0.15">
      <c r="A10" s="160"/>
      <c r="B10" s="161"/>
      <c r="C10" s="162"/>
      <c r="D10" s="163">
        <v>27080</v>
      </c>
      <c r="E10" s="164"/>
      <c r="F10" s="165">
        <v>28078</v>
      </c>
      <c r="G10" s="166"/>
      <c r="H10" s="167"/>
    </row>
    <row r="11" spans="1:8" x14ac:dyDescent="0.15">
      <c r="A11" s="148" t="s">
        <v>524</v>
      </c>
      <c r="B11" s="153"/>
      <c r="C11" s="154"/>
      <c r="D11" s="155">
        <v>58634</v>
      </c>
      <c r="E11" s="156"/>
      <c r="F11" s="157">
        <v>52786</v>
      </c>
      <c r="G11" s="158"/>
      <c r="H11" s="159"/>
    </row>
    <row r="12" spans="1:8" x14ac:dyDescent="0.15">
      <c r="A12" s="160"/>
      <c r="B12" s="161"/>
      <c r="C12" s="168"/>
      <c r="D12" s="163">
        <v>31874</v>
      </c>
      <c r="E12" s="164"/>
      <c r="F12" s="165">
        <v>28742</v>
      </c>
      <c r="G12" s="166"/>
      <c r="H12" s="167"/>
    </row>
    <row r="13" spans="1:8" x14ac:dyDescent="0.15">
      <c r="A13" s="148"/>
      <c r="B13" s="153"/>
      <c r="C13" s="169"/>
      <c r="D13" s="170">
        <v>68757</v>
      </c>
      <c r="E13" s="171"/>
      <c r="F13" s="172">
        <v>57444</v>
      </c>
      <c r="G13" s="173"/>
      <c r="H13" s="159"/>
    </row>
    <row r="14" spans="1:8" x14ac:dyDescent="0.15">
      <c r="A14" s="160"/>
      <c r="B14" s="161"/>
      <c r="C14" s="162"/>
      <c r="D14" s="163">
        <v>42373</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5.98</v>
      </c>
      <c r="C19" s="174">
        <f>ROUND(VALUE(SUBSTITUTE(実質収支比率等に係る経年分析!G$48,"▲","-")),2)</f>
        <v>6.37</v>
      </c>
      <c r="D19" s="174">
        <f>ROUND(VALUE(SUBSTITUTE(実質収支比率等に係る経年分析!H$48,"▲","-")),2)</f>
        <v>9.33</v>
      </c>
      <c r="E19" s="174">
        <f>ROUND(VALUE(SUBSTITUTE(実質収支比率等に係る経年分析!I$48,"▲","-")),2)</f>
        <v>9.3800000000000008</v>
      </c>
      <c r="F19" s="174">
        <f>ROUND(VALUE(SUBSTITUTE(実質収支比率等に係る経年分析!J$48,"▲","-")),2)</f>
        <v>7.87</v>
      </c>
    </row>
    <row r="20" spans="1:11" x14ac:dyDescent="0.15">
      <c r="A20" s="174" t="s">
        <v>53</v>
      </c>
      <c r="B20" s="174">
        <f>ROUND(VALUE(SUBSTITUTE(実質収支比率等に係る経年分析!F$47,"▲","-")),2)</f>
        <v>11.52</v>
      </c>
      <c r="C20" s="174">
        <f>ROUND(VALUE(SUBSTITUTE(実質収支比率等に係る経年分析!G$47,"▲","-")),2)</f>
        <v>11.24</v>
      </c>
      <c r="D20" s="174">
        <f>ROUND(VALUE(SUBSTITUTE(実質収支比率等に係る経年分析!H$47,"▲","-")),2)</f>
        <v>13.52</v>
      </c>
      <c r="E20" s="174">
        <f>ROUND(VALUE(SUBSTITUTE(実質収支比率等に係る経年分析!I$47,"▲","-")),2)</f>
        <v>14.92</v>
      </c>
      <c r="F20" s="174">
        <f>ROUND(VALUE(SUBSTITUTE(実質収支比率等に係る経年分析!J$47,"▲","-")),2)</f>
        <v>16.350000000000001</v>
      </c>
    </row>
    <row r="21" spans="1:11" x14ac:dyDescent="0.15">
      <c r="A21" s="174" t="s">
        <v>54</v>
      </c>
      <c r="B21" s="174">
        <f>IF(ISNUMBER(VALUE(SUBSTITUTE(実質収支比率等に係る経年分析!F$49,"▲","-"))),ROUND(VALUE(SUBSTITUTE(実質収支比率等に係る経年分析!F$49,"▲","-")),2),NA())</f>
        <v>2.79</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5.86</v>
      </c>
      <c r="E21" s="174">
        <f>IF(ISNUMBER(VALUE(SUBSTITUTE(実質収支比率等に係る経年分析!I$49,"▲","-"))),ROUND(VALUE(SUBSTITUTE(実質収支比率等に係る経年分析!I$49,"▲","-")),2),NA())</f>
        <v>0.83</v>
      </c>
      <c r="F21" s="174">
        <f>IF(ISNUMBER(VALUE(SUBSTITUTE(実質収支比率等に係る経年分析!J$49,"▲","-"))),ROUND(VALUE(SUBSTITUTE(実質収支比率等に係る経年分析!J$49,"▲","-")),2),NA())</f>
        <v>0.03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0.82</v>
      </c>
    </row>
    <row r="31" spans="1:11" x14ac:dyDescent="0.15">
      <c r="A31" s="175" t="str">
        <f>IF(連結実質赤字比率に係る赤字・黒字の構成分析!C$39="",NA(),連結実質赤字比率に係る赤字・黒字の構成分析!C$39)</f>
        <v>診療所事業会計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0.57999999999999996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1.39</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2.5499999999999998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2.84</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9.3699999999999992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7.87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18.010000000000002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19.190000000000001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20.29</v>
      </c>
    </row>
    <row r="36" spans="1:16" x14ac:dyDescent="0.15">
      <c r="A36" s="175" t="str">
        <f>IF(連結実質赤字比率に係る赤字・黒字の構成分析!C$34="",NA(),連結実質赤字比率に係る赤字・黒字の構成分析!C$34)</f>
        <v>介護老人保健施設事業会計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4448</v>
      </c>
      <c r="E42" s="176"/>
      <c r="F42" s="176"/>
      <c r="G42" s="176">
        <f>'実質公債費比率（分子）の構造'!L$52</f>
        <v>4442</v>
      </c>
      <c r="H42" s="176"/>
      <c r="I42" s="176"/>
      <c r="J42" s="176">
        <f>'実質公債費比率（分子）の構造'!M$52</f>
        <v>4485</v>
      </c>
      <c r="K42" s="176"/>
      <c r="L42" s="176"/>
      <c r="M42" s="176">
        <f>'実質公債費比率（分子）の構造'!N$52</f>
        <v>4552</v>
      </c>
      <c r="N42" s="176"/>
      <c r="O42" s="176"/>
      <c r="P42" s="176">
        <f>'実質公債費比率（分子）の構造'!O$52</f>
        <v>4340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9</v>
      </c>
      <c r="C44" s="176"/>
      <c r="D44" s="176"/>
      <c r="E44" s="176">
        <f>'実質公債費比率（分子）の構造'!L$50</f>
        <v>9</v>
      </c>
      <c r="F44" s="176"/>
      <c r="G44" s="176"/>
      <c r="H44" s="176">
        <f>'実質公債費比率（分子）の構造'!M$50</f>
        <v>9</v>
      </c>
      <c r="I44" s="176"/>
      <c r="J44" s="176"/>
      <c r="K44" s="176">
        <f>'実質公債費比率（分子）の構造'!N$50</f>
        <v>7</v>
      </c>
      <c r="L44" s="176"/>
      <c r="M44" s="176"/>
      <c r="N44" s="176" t="str">
        <f>'実質公債費比率（分子）の構造'!O$50</f>
        <v>-</v>
      </c>
      <c r="O44" s="176"/>
      <c r="P44" s="176"/>
    </row>
    <row r="45" spans="1:16" x14ac:dyDescent="0.15">
      <c r="A45" s="176" t="s">
        <v>63</v>
      </c>
      <c r="B45" s="176">
        <f>'実質公債費比率（分子）の構造'!K$49</f>
        <v>403</v>
      </c>
      <c r="C45" s="176"/>
      <c r="D45" s="176"/>
      <c r="E45" s="176">
        <f>'実質公債費比率（分子）の構造'!L$49</f>
        <v>472</v>
      </c>
      <c r="F45" s="176"/>
      <c r="G45" s="176"/>
      <c r="H45" s="176">
        <f>'実質公債費比率（分子）の構造'!M$49</f>
        <v>397</v>
      </c>
      <c r="I45" s="176"/>
      <c r="J45" s="176"/>
      <c r="K45" s="176">
        <f>'実質公債費比率（分子）の構造'!N$49</f>
        <v>291</v>
      </c>
      <c r="L45" s="176"/>
      <c r="M45" s="176"/>
      <c r="N45" s="176">
        <f>'実質公債費比率（分子）の構造'!O$49</f>
        <v>281</v>
      </c>
      <c r="O45" s="176"/>
      <c r="P45" s="176"/>
    </row>
    <row r="46" spans="1:16" x14ac:dyDescent="0.15">
      <c r="A46" s="176" t="s">
        <v>64</v>
      </c>
      <c r="B46" s="176">
        <f>'実質公債費比率（分子）の構造'!K$48</f>
        <v>1599</v>
      </c>
      <c r="C46" s="176"/>
      <c r="D46" s="176"/>
      <c r="E46" s="176">
        <f>'実質公債費比率（分子）の構造'!L$48</f>
        <v>1344</v>
      </c>
      <c r="F46" s="176"/>
      <c r="G46" s="176"/>
      <c r="H46" s="176">
        <f>'実質公債費比率（分子）の構造'!M$48</f>
        <v>1279</v>
      </c>
      <c r="I46" s="176"/>
      <c r="J46" s="176"/>
      <c r="K46" s="176">
        <f>'実質公債費比率（分子）の構造'!N$48</f>
        <v>1004</v>
      </c>
      <c r="L46" s="176"/>
      <c r="M46" s="176"/>
      <c r="N46" s="176">
        <f>'実質公債費比率（分子）の構造'!O$48</f>
        <v>1004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3765</v>
      </c>
      <c r="C49" s="176"/>
      <c r="D49" s="176"/>
      <c r="E49" s="176">
        <f>'実質公債費比率（分子）の構造'!L$45</f>
        <v>4029</v>
      </c>
      <c r="F49" s="176"/>
      <c r="G49" s="176"/>
      <c r="H49" s="176">
        <f>'実質公債費比率（分子）の構造'!M$45</f>
        <v>4247</v>
      </c>
      <c r="I49" s="176"/>
      <c r="J49" s="176"/>
      <c r="K49" s="176">
        <f>'実質公債費比率（分子）の構造'!N$45</f>
        <v>4489</v>
      </c>
      <c r="L49" s="176"/>
      <c r="M49" s="176"/>
      <c r="N49" s="176">
        <f>'実質公債費比率（分子）の構造'!O$45</f>
        <v>4372</v>
      </c>
      <c r="O49" s="176"/>
      <c r="P49" s="176"/>
    </row>
    <row r="50" spans="1:16" x14ac:dyDescent="0.15">
      <c r="A50" s="176" t="s">
        <v>67</v>
      </c>
      <c r="B50" s="176" t="e">
        <f>NA()</f>
        <v>#N/A</v>
      </c>
      <c r="C50" s="176">
        <f>IF(ISNUMBER('実質公債費比率（分子）の構造'!K$53),'実質公債費比率（分子）の構造'!K$53,NA())</f>
        <v>1328</v>
      </c>
      <c r="D50" s="176" t="e">
        <f>NA()</f>
        <v>#N/A</v>
      </c>
      <c r="E50" s="176" t="e">
        <f>NA()</f>
        <v>#N/A</v>
      </c>
      <c r="F50" s="176">
        <f>IF(ISNUMBER('実質公債費比率（分子）の構造'!L$53),'実質公債費比率（分子）の構造'!L$53,NA())</f>
        <v>1412</v>
      </c>
      <c r="G50" s="176" t="e">
        <f>NA()</f>
        <v>#N/A</v>
      </c>
      <c r="H50" s="176" t="e">
        <f>NA()</f>
        <v>#N/A</v>
      </c>
      <c r="I50" s="176">
        <f>IF(ISNUMBER('実質公債費比率（分子）の構造'!M$53),'実質公債費比率（分子）の構造'!M$53,NA())</f>
        <v>1447</v>
      </c>
      <c r="J50" s="176" t="e">
        <f>NA()</f>
        <v>#N/A</v>
      </c>
      <c r="K50" s="176" t="e">
        <f>NA()</f>
        <v>#N/A</v>
      </c>
      <c r="L50" s="176">
        <f>IF(ISNUMBER('実質公債費比率（分子）の構造'!N$53),'実質公債費比率（分子）の構造'!N$53,NA())</f>
        <v>1239</v>
      </c>
      <c r="M50" s="176" t="e">
        <f>NA()</f>
        <v>#N/A</v>
      </c>
      <c r="N50" s="176" t="e">
        <f>NA()</f>
        <v>#N/A</v>
      </c>
      <c r="O50" s="176">
        <f>IF(ISNUMBER('実質公債費比率（分子）の構造'!O$53),'実質公債費比率（分子）の構造'!O$53,NA())</f>
        <v>1317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54613</v>
      </c>
      <c r="E56" s="175"/>
      <c r="F56" s="175"/>
      <c r="G56" s="175">
        <f>'将来負担比率（分子）の構造'!J$52</f>
        <v>54303</v>
      </c>
      <c r="H56" s="175"/>
      <c r="I56" s="175"/>
      <c r="J56" s="175">
        <f>'将来負担比率（分子）の構造'!K$52</f>
        <v>53130</v>
      </c>
      <c r="K56" s="175"/>
      <c r="L56" s="175"/>
      <c r="M56" s="175">
        <f>'将来負担比率（分子）の構造'!L$52</f>
        <v>51031</v>
      </c>
      <c r="N56" s="175"/>
      <c r="O56" s="175"/>
      <c r="P56" s="175">
        <f>'将来負担比率（分子）の構造'!M$52</f>
        <v>49504</v>
      </c>
    </row>
    <row r="57" spans="1:16" x14ac:dyDescent="0.15">
      <c r="A57" s="175" t="s">
        <v>42</v>
      </c>
      <c r="B57" s="175"/>
      <c r="C57" s="175"/>
      <c r="D57" s="175">
        <f>'将来負担比率（分子）の構造'!I$51</f>
        <v>243</v>
      </c>
      <c r="E57" s="175"/>
      <c r="F57" s="175"/>
      <c r="G57" s="175">
        <f>'将来負担比率（分子）の構造'!J$51</f>
        <v>192</v>
      </c>
      <c r="H57" s="175"/>
      <c r="I57" s="175"/>
      <c r="J57" s="175">
        <f>'将来負担比率（分子）の構造'!K$51</f>
        <v>141</v>
      </c>
      <c r="K57" s="175"/>
      <c r="L57" s="175"/>
      <c r="M57" s="175">
        <f>'将来負担比率（分子）の構造'!L$51</f>
        <v>100</v>
      </c>
      <c r="N57" s="175"/>
      <c r="O57" s="175"/>
      <c r="P57" s="175">
        <f>'将来負担比率（分子）の構造'!M$51</f>
        <v>89</v>
      </c>
    </row>
    <row r="58" spans="1:16" x14ac:dyDescent="0.15">
      <c r="A58" s="175" t="s">
        <v>41</v>
      </c>
      <c r="B58" s="175"/>
      <c r="C58" s="175"/>
      <c r="D58" s="175">
        <f>'将来負担比率（分子）の構造'!I$50</f>
        <v>7555</v>
      </c>
      <c r="E58" s="175"/>
      <c r="F58" s="175"/>
      <c r="G58" s="175">
        <f>'将来負担比率（分子）の構造'!J$50</f>
        <v>7730</v>
      </c>
      <c r="H58" s="175"/>
      <c r="I58" s="175"/>
      <c r="J58" s="175">
        <f>'将来負担比率（分子）の構造'!K$50</f>
        <v>9422</v>
      </c>
      <c r="K58" s="175"/>
      <c r="L58" s="175"/>
      <c r="M58" s="175">
        <f>'将来負担比率（分子）の構造'!L$50</f>
        <v>10295</v>
      </c>
      <c r="N58" s="175"/>
      <c r="O58" s="175"/>
      <c r="P58" s="175">
        <f>'将来負担比率（分子）の構造'!M$50</f>
        <v>9286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6216</v>
      </c>
      <c r="C62" s="175"/>
      <c r="D62" s="175"/>
      <c r="E62" s="175">
        <f>'将来負担比率（分子）の構造'!J$45</f>
        <v>6227</v>
      </c>
      <c r="F62" s="175"/>
      <c r="G62" s="175"/>
      <c r="H62" s="175">
        <f>'将来負担比率（分子）の構造'!K$45</f>
        <v>6136</v>
      </c>
      <c r="I62" s="175"/>
      <c r="J62" s="175"/>
      <c r="K62" s="175">
        <f>'将来負担比率（分子）の構造'!L$45</f>
        <v>6062</v>
      </c>
      <c r="L62" s="175"/>
      <c r="M62" s="175"/>
      <c r="N62" s="175">
        <f>'将来負担比率（分子）の構造'!M$45</f>
        <v>6182</v>
      </c>
      <c r="O62" s="175"/>
      <c r="P62" s="175"/>
    </row>
    <row r="63" spans="1:16" x14ac:dyDescent="0.15">
      <c r="A63" s="175" t="s">
        <v>34</v>
      </c>
      <c r="B63" s="175">
        <f>'将来負担比率（分子）の構造'!I$44</f>
        <v>4116</v>
      </c>
      <c r="C63" s="175"/>
      <c r="D63" s="175"/>
      <c r="E63" s="175">
        <f>'将来負担比率（分子）の構造'!J$44</f>
        <v>3680</v>
      </c>
      <c r="F63" s="175"/>
      <c r="G63" s="175"/>
      <c r="H63" s="175">
        <f>'将来負担比率（分子）の構造'!K$44</f>
        <v>3929</v>
      </c>
      <c r="I63" s="175"/>
      <c r="J63" s="175"/>
      <c r="K63" s="175">
        <f>'将来負担比率（分子）の構造'!L$44</f>
        <v>4239</v>
      </c>
      <c r="L63" s="175"/>
      <c r="M63" s="175"/>
      <c r="N63" s="175">
        <f>'将来負担比率（分子）の構造'!M$44</f>
        <v>4637</v>
      </c>
      <c r="O63" s="175"/>
      <c r="P63" s="175"/>
    </row>
    <row r="64" spans="1:16" x14ac:dyDescent="0.15">
      <c r="A64" s="175" t="s">
        <v>33</v>
      </c>
      <c r="B64" s="175">
        <f>'将来負担比率（分子）の構造'!I$43</f>
        <v>16507</v>
      </c>
      <c r="C64" s="175"/>
      <c r="D64" s="175"/>
      <c r="E64" s="175">
        <f>'将来負担比率（分子）の構造'!J$43</f>
        <v>14547</v>
      </c>
      <c r="F64" s="175"/>
      <c r="G64" s="175"/>
      <c r="H64" s="175">
        <f>'将来負担比率（分子）の構造'!K$43</f>
        <v>12908</v>
      </c>
      <c r="I64" s="175"/>
      <c r="J64" s="175"/>
      <c r="K64" s="175">
        <f>'将来負担比率（分子）の構造'!L$43</f>
        <v>10743</v>
      </c>
      <c r="L64" s="175"/>
      <c r="M64" s="175"/>
      <c r="N64" s="175">
        <f>'将来負担比率（分子）の構造'!M$43</f>
        <v>9376</v>
      </c>
      <c r="O64" s="175"/>
      <c r="P64" s="175"/>
    </row>
    <row r="65" spans="1:16" x14ac:dyDescent="0.15">
      <c r="A65" s="175" t="s">
        <v>32</v>
      </c>
      <c r="B65" s="175">
        <f>'将来負担比率（分子）の構造'!I$42</f>
        <v>25</v>
      </c>
      <c r="C65" s="175"/>
      <c r="D65" s="175"/>
      <c r="E65" s="175">
        <f>'将来負担比率（分子）の構造'!J$42</f>
        <v>16</v>
      </c>
      <c r="F65" s="175"/>
      <c r="G65" s="175"/>
      <c r="H65" s="175">
        <f>'将来負担比率（分子）の構造'!K$42</f>
        <v>7</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48931</v>
      </c>
      <c r="C66" s="175"/>
      <c r="D66" s="175"/>
      <c r="E66" s="175">
        <f>'将来負担比率（分子）の構造'!J$41</f>
        <v>49646</v>
      </c>
      <c r="F66" s="175"/>
      <c r="G66" s="175"/>
      <c r="H66" s="175">
        <f>'将来負担比率（分子）の構造'!K$41</f>
        <v>48603</v>
      </c>
      <c r="I66" s="175"/>
      <c r="J66" s="175"/>
      <c r="K66" s="175">
        <f>'将来負担比率（分子）の構造'!L$41</f>
        <v>46546</v>
      </c>
      <c r="L66" s="175"/>
      <c r="M66" s="175"/>
      <c r="N66" s="175">
        <f>'将来負担比率（分子）の構造'!M$41</f>
        <v>44795</v>
      </c>
      <c r="O66" s="175"/>
      <c r="P66" s="175"/>
    </row>
    <row r="67" spans="1:16" x14ac:dyDescent="0.15">
      <c r="A67" s="175" t="s">
        <v>71</v>
      </c>
      <c r="B67" s="175" t="e">
        <f>NA()</f>
        <v>#N/A</v>
      </c>
      <c r="C67" s="175">
        <f>IF(ISNUMBER('将来負担比率（分子）の構造'!I$53), IF('将来負担比率（分子）の構造'!I$53 &lt; 0, 0, '将来負担比率（分子）の構造'!I$53), NA())</f>
        <v>13384</v>
      </c>
      <c r="D67" s="175" t="e">
        <f>NA()</f>
        <v>#N/A</v>
      </c>
      <c r="E67" s="175" t="e">
        <f>NA()</f>
        <v>#N/A</v>
      </c>
      <c r="F67" s="175">
        <f>IF(ISNUMBER('将来負担比率（分子）の構造'!J$53), IF('将来負担比率（分子）の構造'!J$53 &lt; 0, 0, '将来負担比率（分子）の構造'!J$53), NA())</f>
        <v>11892</v>
      </c>
      <c r="G67" s="175" t="e">
        <f>NA()</f>
        <v>#N/A</v>
      </c>
      <c r="H67" s="175" t="e">
        <f>NA()</f>
        <v>#N/A</v>
      </c>
      <c r="I67" s="175">
        <f>IF(ISNUMBER('将来負担比率（分子）の構造'!K$53), IF('将来負担比率（分子）の構造'!K$53 &lt; 0, 0, '将来負担比率（分子）の構造'!K$53), NA())</f>
        <v>8890</v>
      </c>
      <c r="J67" s="175" t="e">
        <f>NA()</f>
        <v>#N/A</v>
      </c>
      <c r="K67" s="175" t="e">
        <f>NA()</f>
        <v>#N/A</v>
      </c>
      <c r="L67" s="175">
        <f>IF(ISNUMBER('将来負担比率（分子）の構造'!L$53), IF('将来負担比率（分子）の構造'!L$53 &lt; 0, 0, '将来負担比率（分子）の構造'!L$53), NA())</f>
        <v>6165</v>
      </c>
      <c r="M67" s="175" t="e">
        <f>NA()</f>
        <v>#N/A</v>
      </c>
      <c r="N67" s="175" t="e">
        <f>NA()</f>
        <v>#N/A</v>
      </c>
      <c r="O67" s="175">
        <f>IF(ISNUMBER('将来負担比率（分子）の構造'!M$53), IF('将来負担比率（分子）の構造'!M$53 &lt; 0, 0, '将来負担比率（分子）の構造'!M$53), NA())</f>
        <v>6111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3586</v>
      </c>
      <c r="C72" s="179">
        <f>基金残高に係る経年分析!G55</f>
        <v>3853</v>
      </c>
      <c r="D72" s="179">
        <f>基金残高に係る経年分析!H55</f>
        <v>4240</v>
      </c>
    </row>
    <row r="73" spans="1:16" x14ac:dyDescent="0.15">
      <c r="A73" s="178" t="s">
        <v>74</v>
      </c>
      <c r="B73" s="179">
        <f>基金残高に係る経年分析!F56</f>
        <v>537</v>
      </c>
      <c r="C73" s="179">
        <f>基金残高に係る経年分析!G56</f>
        <v>537</v>
      </c>
      <c r="D73" s="179">
        <f>基金残高に係る経年分析!H56</f>
        <v>537</v>
      </c>
    </row>
    <row r="74" spans="1:16" x14ac:dyDescent="0.15">
      <c r="A74" s="178" t="s">
        <v>75</v>
      </c>
      <c r="B74" s="179">
        <f>基金残高に係る経年分析!F57</f>
        <v>5902</v>
      </c>
      <c r="C74" s="179">
        <f>基金残高に係る経年分析!G57</f>
        <v>6041</v>
      </c>
      <c r="D74" s="179">
        <f>基金残高に係る経年分析!H57</f>
        <v>4391</v>
      </c>
    </row>
  </sheetData>
  <sheetProtection algorithmName="SHA-512" hashValue="Uxt7KV304M8JxofzkYxtXrSt+VsWNnVOtTAv6M1g297T/FxsSsDvQWSpQlCKeKADViankkyB2iecrYMQsI27gA==" saltValue="Ws7nD8/welwwf7fh6jYI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2025-03-19T03:43:54Z</cp:lastPrinted>
  <dcterms:created xsi:type="dcterms:W3CDTF">2025-02-19T03:16:43Z</dcterms:created>
  <dcterms:modified xsi:type="dcterms:W3CDTF">2025-03-27T08:06:29Z</dcterms:modified>
  <cp:category/>
</cp:coreProperties>
</file>