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8年度\20180221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<sst xmlns="http://schemas.openxmlformats.org/spreadsheetml/2006/main" count="221" uniqueCount="111">
  <si>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</si>
  <si>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</si>
  <si>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</si>
  <si>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</si>
  <si>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</si>
  <si>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</si>
  <si>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</si>
  <si>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</si>
  <si>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</si>
  <si>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</si>
  <si>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</si>
  <si>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</si>
  <si>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</si>
  <si>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</si>
  <si>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</si>
  <si>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</si>
  <si>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</si>
  <si>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</si>
  <si>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</si>
  <si>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</si>
  <si>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</si>
  <si>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</si>
  <si>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</si>
  <si>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</si>
  <si>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</si>
  <si>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</si>
  <si>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</si>
  <si>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</si>
  <si>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</si>
  <si>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</si>
  <si>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</si>
  <si>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</si>
  <si>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</si>
  <si>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</si>
  <si>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</si>
  <si>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</si>
  <si>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</si>
  <si>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</si>
  <si>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</si>
  <si>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</si>
  <si>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</si>
  <si>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</si>
  <si>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</si>
  <si>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</si>
  <si>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</si>
  <si>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</si>
  <si>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</si>
  <si>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</si>
  <si>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</si>
  <si>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</si>
  <si>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</si>
  <si>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</si>
  <si>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</si>
  <si>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</si>
  <si>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</si>
  <si>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</si>
  <si>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</si>
  <si>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</si>
  <si>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</si>
  <si>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</si>
  <si>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</si>
  <si>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</si>
  <si>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</si>
  <si>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</si>
  <si>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</si>
  <si>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</si>
  <si>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</si>
  <si>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</si>
  <si>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</si>
  <si>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</si>
  <si>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</si>
  <si>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</si>
  <si>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</si>
  <si>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</si>
  <si>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</si>
  <si>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</si>
  <si>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</si>
  <si>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</si>
  <si>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</si>
  <si>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</si>
  <si>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</si>
  <si>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</si>
  <si>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</si>
  <si>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</si>
  <si>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</si>
  <si>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</si>
  <si>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</si>
  <si>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</si>
  <si>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</si>
  <si>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</si>
  <si>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</si>
  <si>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</si>
  <si>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</si>
  <si>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</si>
  <si>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</si>
  <si>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</si>
  <si>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</si>
  <si>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</si>
  <si>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</si>
  <si>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</si>
  <si>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</si>
  <si>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</si>
  <si>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</si>
  <si>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</si>
  <si>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</si>
  <si>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</si>
  <si>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</si>
  <si>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</si>
  <si>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を供用し、平成２７年度で２３年を経過していますが、下水道管の耐用年数は５０年であるため、市が施工した下水道管で老朽化に伴う更新は発生していません。だだし、昭和４０年代に造成された分譲団地に敷設された下水道管の移管を受けており、それらの管路の更新工事を平成２６年度から実施しています。</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4">
      <t>シ</t>
    </rPh>
    <rPh sb="55" eb="57">
      <t>セコウ</t>
    </rPh>
    <rPh sb="59" eb="62">
      <t>ゲスイドウ</t>
    </rPh>
    <rPh sb="62" eb="63">
      <t>カン</t>
    </rPh>
    <rPh sb="64" eb="67">
      <t>ロウキュウカ</t>
    </rPh>
    <rPh sb="68" eb="69">
      <t>トモナ</t>
    </rPh>
    <rPh sb="70" eb="72">
      <t>コウシン</t>
    </rPh>
    <rPh sb="73" eb="75">
      <t>ハッセイ</t>
    </rPh>
    <rPh sb="86" eb="88">
      <t>ショウワ</t>
    </rPh>
    <rPh sb="90" eb="92">
      <t>ネンダイ</t>
    </rPh>
    <rPh sb="93" eb="95">
      <t>ゾウセイ</t>
    </rPh>
    <rPh sb="98" eb="100">
      <t>ブンジョウ</t>
    </rPh>
    <rPh sb="100" eb="102">
      <t>ダンチ</t>
    </rPh>
    <rPh sb="103" eb="105">
      <t>フセツ</t>
    </rPh>
    <rPh sb="108" eb="111">
      <t>ゲスイドウ</t>
    </rPh>
    <rPh sb="111" eb="112">
      <t>カン</t>
    </rPh>
    <rPh sb="113" eb="115">
      <t>イカン</t>
    </rPh>
    <rPh sb="116" eb="117">
      <t>ウ</t>
    </rPh>
    <rPh sb="134" eb="136">
      <t>ヘイセイ</t>
    </rPh>
    <rPh sb="138" eb="139">
      <t>ネン</t>
    </rPh>
    <rPh sb="139" eb="140">
      <t>ド</t>
    </rPh>
    <rPh sb="142" eb="144">
      <t>ジッシ</t>
    </rPh>
    <phoneticPr fontId="4"/>
  </si>
  <si>
    <t>　①収益的収支比率は改善傾向にあるものの、１００％を下回っており、更なる経営改善が必要です。
  総務省が示す類型区分に基づく類似団体と比較すると、④企業債残高対事業規模比率をはじめとする全ての経営指標で平均値に比べ良好な水準にあります。
　しかしながら、⑤経費回収率の指標では下水道使用料だけでは汚水処理にかかる費用を賄えていないことが判断できます。
　今後は、下水道使用料収納率や水洗化率の向上、維持管理費用の縮減が必要と考えます。</t>
    <rPh sb="106" eb="107">
      <t>クラ</t>
    </rPh>
    <rPh sb="108" eb="110">
      <t>リョウコウ</t>
    </rPh>
    <rPh sb="111" eb="113">
      <t>スイジュン</t>
    </rPh>
    <phoneticPr fontId="4"/>
  </si>
  <si>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rPh sb="193" eb="195">
      <t>ケイエイ</t>
    </rPh>
    <rPh sb="195" eb="197">
      <t>カイゼン</t>
    </rPh>
    <rPh sb="198" eb="1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</si>
</sst>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0.27</c:v>
                </c:pt>
                <c:pt idx="4" formatCode="#,##0.00;&quot;△&quot;#,##0.00;&quot;-&quot;">
                  <c:v>0.48</c:v>
                </c:pt>
              </c:numCache>
            </c:numRef>
          </c:val>
          <c:extLst>
            <c:ext xmlns:c16="http://schemas.microsoft.com/office/drawing/2014/chart" uri="{C3380CC4-5D6E-409C-BE32-E72D297353CC}">
              <c16:uniqueId val="{00000000-CA23-418F-BB7C-809DDDCCB507}"/>
            </c:ext>
          </c:extLst>
        </c:ser>
        <c:dLbls>
          <c:showLegendKey val="0"/>
          <c:showVal val="0"/>
          <c:showCatName val="0"/>
          <c:showSerName val="0"/>
          <c:showPercent val="0"/>
          <c:showBubbleSize val="0"/>
        </c:dLbls>
        <c:gapWidth val="150"/>
        <c:axId val="148780160"/>
        <c:axId val="1487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CA23-418F-BB7C-809DDDCCB507}"/>
            </c:ext>
          </c:extLst>
        </c:ser>
        <c:dLbls>
          <c:showLegendKey val="0"/>
          <c:showVal val="0"/>
          <c:showCatName val="0"/>
          <c:showSerName val="0"/>
          <c:showPercent val="0"/>
          <c:showBubbleSize val="0"/>
        </c:dLbls>
        <c:marker val="1"/>
        <c:smooth val="0"/>
        <c:axId val="148780160"/>
        <c:axId val="148782080"/>
      </c:lineChart>
      <c:dateAx>
        <c:axId val="148780160"/>
        <c:scaling>
          <c:orientation val="minMax"/>
        </c:scaling>
        <c:delete val="1"/>
        <c:axPos val="b"/>
        <c:numFmt formatCode="ge" sourceLinked="1"/>
        <c:majorTickMark val="none"/>
        <c:minorTickMark val="none"/>
        <c:tickLblPos val="none"/>
        <c:crossAx val="148782080"/>
        <c:crosses val="autoZero"/>
        <c:auto val="1"/>
        <c:lblOffset val="100"/>
        <c:baseTimeUnit val="years"/>
      </c:dateAx>
      <c:valAx>
        <c:axId val="1487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87.99</c:v>
                </c:pt>
                <c:pt idx="3">
                  <c:v>97.32</c:v>
                </c:pt>
                <c:pt idx="4">
                  <c:v>97.32</c:v>
                </c:pt>
              </c:numCache>
            </c:numRef>
          </c:val>
          <c:extLst>
            <c:ext xmlns:c16="http://schemas.microsoft.com/office/drawing/2014/chart" uri="{C3380CC4-5D6E-409C-BE32-E72D297353CC}">
              <c16:uniqueId val="{00000000-111B-4EBB-A15A-92E646A02A88}"/>
            </c:ext>
          </c:extLst>
        </c:ser>
        <c:dLbls>
          <c:showLegendKey val="0"/>
          <c:showVal val="0"/>
          <c:showCatName val="0"/>
          <c:showSerName val="0"/>
          <c:showPercent val="0"/>
          <c:showBubbleSize val="0"/>
        </c:dLbls>
        <c:gapWidth val="150"/>
        <c:axId val="150407424"/>
        <c:axId val="15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111B-4EBB-A15A-92E646A02A88}"/>
            </c:ext>
          </c:extLst>
        </c:ser>
        <c:dLbls>
          <c:showLegendKey val="0"/>
          <c:showVal val="0"/>
          <c:showCatName val="0"/>
          <c:showSerName val="0"/>
          <c:showPercent val="0"/>
          <c:showBubbleSize val="0"/>
        </c:dLbls>
        <c:marker val="1"/>
        <c:smooth val="0"/>
        <c:axId val="150407424"/>
        <c:axId val="150475136"/>
      </c:lineChart>
      <c:dateAx>
        <c:axId val="150407424"/>
        <c:scaling>
          <c:orientation val="minMax"/>
        </c:scaling>
        <c:delete val="1"/>
        <c:axPos val="b"/>
        <c:numFmt formatCode="ge" sourceLinked="1"/>
        <c:majorTickMark val="none"/>
        <c:minorTickMark val="none"/>
        <c:tickLblPos val="none"/>
        <c:crossAx val="150475136"/>
        <c:crosses val="autoZero"/>
        <c:auto val="1"/>
        <c:lblOffset val="100"/>
        <c:baseTimeUnit val="years"/>
      </c:dateAx>
      <c:valAx>
        <c:axId val="15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81.819999999999993</c:v>
                </c:pt>
                <c:pt idx="1">
                  <c:v>84.67</c:v>
                </c:pt>
                <c:pt idx="2">
                  <c:v>85.39</c:v>
                </c:pt>
                <c:pt idx="3">
                  <c:v>86.25</c:v>
                </c:pt>
                <c:pt idx="4">
                  <c:v>87.21</c:v>
                </c:pt>
              </c:numCache>
            </c:numRef>
          </c:val>
          <c:extLst>
            <c:ext xmlns:c16="http://schemas.microsoft.com/office/drawing/2014/chart" uri="{C3380CC4-5D6E-409C-BE32-E72D297353CC}">
              <c16:uniqueId val="{00000000-72F3-4B29-BDC7-3E22D83DF8E9}"/>
            </c:ext>
          </c:extLst>
        </c:ser>
        <c:dLbls>
          <c:showLegendKey val="0"/>
          <c:showVal val="0"/>
          <c:showCatName val="0"/>
          <c:showSerName val="0"/>
          <c:showPercent val="0"/>
          <c:showBubbleSize val="0"/>
        </c:dLbls>
        <c:gapWidth val="150"/>
        <c:axId val="150501248"/>
        <c:axId val="15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72F3-4B29-BDC7-3E22D83DF8E9}"/>
            </c:ext>
          </c:extLst>
        </c:ser>
        <c:dLbls>
          <c:showLegendKey val="0"/>
          <c:showVal val="0"/>
          <c:showCatName val="0"/>
          <c:showSerName val="0"/>
          <c:showPercent val="0"/>
          <c:showBubbleSize val="0"/>
        </c:dLbls>
        <c:marker val="1"/>
        <c:smooth val="0"/>
        <c:axId val="150501248"/>
        <c:axId val="150507520"/>
      </c:lineChart>
      <c:dateAx>
        <c:axId val="150501248"/>
        <c:scaling>
          <c:orientation val="minMax"/>
        </c:scaling>
        <c:delete val="1"/>
        <c:axPos val="b"/>
        <c:numFmt formatCode="ge" sourceLinked="1"/>
        <c:majorTickMark val="none"/>
        <c:minorTickMark val="none"/>
        <c:tickLblPos val="none"/>
        <c:crossAx val="150507520"/>
        <c:crosses val="autoZero"/>
        <c:auto val="1"/>
        <c:lblOffset val="100"/>
        <c:baseTimeUnit val="years"/>
      </c:dateAx>
      <c:valAx>
        <c:axId val="15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73.75</c:v>
                </c:pt>
                <c:pt idx="1">
                  <c:v>75.95</c:v>
                </c:pt>
                <c:pt idx="2">
                  <c:v>79.760000000000005</c:v>
                </c:pt>
                <c:pt idx="3">
                  <c:v>76.819999999999993</c:v>
                </c:pt>
                <c:pt idx="4">
                  <c:v>84.56</c:v>
                </c:pt>
              </c:numCache>
            </c:numRef>
          </c:val>
          <c:extLst>
            <c:ext xmlns:c16="http://schemas.microsoft.com/office/drawing/2014/chart" uri="{C3380CC4-5D6E-409C-BE32-E72D297353CC}">
              <c16:uniqueId val="{00000000-6642-422B-9FE8-6E16FA2C52EB}"/>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2-422B-9FE8-6E16FA2C52EB}"/>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82-44B1-8F2D-967172712DA8}"/>
            </c:ext>
          </c:extLst>
        </c:ser>
        <c:dLbls>
          <c:showLegendKey val="0"/>
          <c:showVal val="0"/>
          <c:showCatName val="0"/>
          <c:showSerName val="0"/>
          <c:showPercent val="0"/>
          <c:showBubbleSize val="0"/>
        </c:dLbls>
        <c:gapWidth val="150"/>
        <c:axId val="148844928"/>
        <c:axId val="148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82-44B1-8F2D-967172712DA8}"/>
            </c:ext>
          </c:extLst>
        </c:ser>
        <c:dLbls>
          <c:showLegendKey val="0"/>
          <c:showVal val="0"/>
          <c:showCatName val="0"/>
          <c:showSerName val="0"/>
          <c:showPercent val="0"/>
          <c:showBubbleSize val="0"/>
        </c:dLbls>
        <c:marker val="1"/>
        <c:smooth val="0"/>
        <c:axId val="148844928"/>
        <c:axId val="148846848"/>
      </c:lineChart>
      <c:dateAx>
        <c:axId val="148844928"/>
        <c:scaling>
          <c:orientation val="minMax"/>
        </c:scaling>
        <c:delete val="1"/>
        <c:axPos val="b"/>
        <c:numFmt formatCode="ge" sourceLinked="1"/>
        <c:majorTickMark val="none"/>
        <c:minorTickMark val="none"/>
        <c:tickLblPos val="none"/>
        <c:crossAx val="148846848"/>
        <c:crosses val="autoZero"/>
        <c:auto val="1"/>
        <c:lblOffset val="100"/>
        <c:baseTimeUnit val="years"/>
      </c:dateAx>
      <c:valAx>
        <c:axId val="148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4-4433-A353-CD0FA8F25EDB}"/>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4-4433-A353-CD0FA8F25EDB}"/>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8-416E-AE21-6D6AA3185221}"/>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8-416E-AE21-6D6AA3185221}"/>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8-4359-9DC3-F2A993A86414}"/>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8-4359-9DC3-F2A993A86414}"/>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1419.37</c:v>
                </c:pt>
                <c:pt idx="1">
                  <c:v>1653.6</c:v>
                </c:pt>
                <c:pt idx="2">
                  <c:v>1240.9100000000001</c:v>
                </c:pt>
                <c:pt idx="3">
                  <c:v>1051.1600000000001</c:v>
                </c:pt>
                <c:pt idx="4">
                  <c:v>1165.71</c:v>
                </c:pt>
              </c:numCache>
            </c:numRef>
          </c:val>
          <c:extLst>
            <c:ext xmlns:c16="http://schemas.microsoft.com/office/drawing/2014/chart" uri="{C3380CC4-5D6E-409C-BE32-E72D297353CC}">
              <c16:uniqueId val="{00000000-DC17-4380-B4A3-5BB00D72F1F9}"/>
            </c:ext>
          </c:extLst>
        </c:ser>
        <c:dLbls>
          <c:showLegendKey val="0"/>
          <c:showVal val="0"/>
          <c:showCatName val="0"/>
          <c:showSerName val="0"/>
          <c:showPercent val="0"/>
          <c:showBubbleSize val="0"/>
        </c:dLbls>
        <c:gapWidth val="150"/>
        <c:axId val="150162432"/>
        <c:axId val="150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DC17-4380-B4A3-5BB00D72F1F9}"/>
            </c:ext>
          </c:extLst>
        </c:ser>
        <c:dLbls>
          <c:showLegendKey val="0"/>
          <c:showVal val="0"/>
          <c:showCatName val="0"/>
          <c:showSerName val="0"/>
          <c:showPercent val="0"/>
          <c:showBubbleSize val="0"/>
        </c:dLbls>
        <c:marker val="1"/>
        <c:smooth val="0"/>
        <c:axId val="150162432"/>
        <c:axId val="150172800"/>
      </c:lineChart>
      <c:dateAx>
        <c:axId val="150162432"/>
        <c:scaling>
          <c:orientation val="minMax"/>
        </c:scaling>
        <c:delete val="1"/>
        <c:axPos val="b"/>
        <c:numFmt formatCode="ge" sourceLinked="1"/>
        <c:majorTickMark val="none"/>
        <c:minorTickMark val="none"/>
        <c:tickLblPos val="none"/>
        <c:crossAx val="150172800"/>
        <c:crosses val="autoZero"/>
        <c:auto val="1"/>
        <c:lblOffset val="100"/>
        <c:baseTimeUnit val="years"/>
      </c:dateAx>
      <c:valAx>
        <c:axId val="150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94.41</c:v>
                </c:pt>
                <c:pt idx="1">
                  <c:v>85.64</c:v>
                </c:pt>
                <c:pt idx="2">
                  <c:v>84.55</c:v>
                </c:pt>
                <c:pt idx="3">
                  <c:v>86.64</c:v>
                </c:pt>
                <c:pt idx="4">
                  <c:v>81.99</c:v>
                </c:pt>
              </c:numCache>
            </c:numRef>
          </c:val>
          <c:extLst>
            <c:ext xmlns:c16="http://schemas.microsoft.com/office/drawing/2014/chart" uri="{C3380CC4-5D6E-409C-BE32-E72D297353CC}">
              <c16:uniqueId val="{00000000-D192-4843-8BDA-C8332E56E3B7}"/>
            </c:ext>
          </c:extLst>
        </c:ser>
        <c:dLbls>
          <c:showLegendKey val="0"/>
          <c:showVal val="0"/>
          <c:showCatName val="0"/>
          <c:showSerName val="0"/>
          <c:showPercent val="0"/>
          <c:showBubbleSize val="0"/>
        </c:dLbls>
        <c:gapWidth val="150"/>
        <c:axId val="150342272"/>
        <c:axId val="150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D192-4843-8BDA-C8332E56E3B7}"/>
            </c:ext>
          </c:extLst>
        </c:ser>
        <c:dLbls>
          <c:showLegendKey val="0"/>
          <c:showVal val="0"/>
          <c:showCatName val="0"/>
          <c:showSerName val="0"/>
          <c:showPercent val="0"/>
          <c:showBubbleSize val="0"/>
        </c:dLbls>
        <c:marker val="1"/>
        <c:smooth val="0"/>
        <c:axId val="150342272"/>
        <c:axId val="150356736"/>
      </c:lineChart>
      <c:dateAx>
        <c:axId val="150342272"/>
        <c:scaling>
          <c:orientation val="minMax"/>
        </c:scaling>
        <c:delete val="1"/>
        <c:axPos val="b"/>
        <c:numFmt formatCode="ge" sourceLinked="1"/>
        <c:majorTickMark val="none"/>
        <c:minorTickMark val="none"/>
        <c:tickLblPos val="none"/>
        <c:crossAx val="150356736"/>
        <c:crosses val="autoZero"/>
        <c:auto val="1"/>
        <c:lblOffset val="100"/>
        <c:baseTimeUnit val="years"/>
      </c:dateAx>
      <c:valAx>
        <c:axId val="150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174.53</c:v>
                </c:pt>
                <c:pt idx="1">
                  <c:v>193.25</c:v>
                </c:pt>
                <c:pt idx="2">
                  <c:v>191.4</c:v>
                </c:pt>
                <c:pt idx="3">
                  <c:v>197.78</c:v>
                </c:pt>
                <c:pt idx="4">
                  <c:v>173.97</c:v>
                </c:pt>
              </c:numCache>
            </c:numRef>
          </c:val>
          <c:extLst>
            <c:ext xmlns:c16="http://schemas.microsoft.com/office/drawing/2014/chart" uri="{C3380CC4-5D6E-409C-BE32-E72D297353CC}">
              <c16:uniqueId val="{00000000-2AC6-4B66-AE65-0CFB7529B10E}"/>
            </c:ext>
          </c:extLst>
        </c:ser>
        <c:dLbls>
          <c:showLegendKey val="0"/>
          <c:showVal val="0"/>
          <c:showCatName val="0"/>
          <c:showSerName val="0"/>
          <c:showPercent val="0"/>
          <c:showBubbleSize val="0"/>
        </c:dLbls>
        <c:gapWidth val="150"/>
        <c:axId val="150375040"/>
        <c:axId val="15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2AC6-4B66-AE65-0CFB7529B10E}"/>
            </c:ext>
          </c:extLst>
        </c:ser>
        <c:dLbls>
          <c:showLegendKey val="0"/>
          <c:showVal val="0"/>
          <c:showCatName val="0"/>
          <c:showSerName val="0"/>
          <c:showPercent val="0"/>
          <c:showBubbleSize val="0"/>
        </c:dLbls>
        <c:marker val="1"/>
        <c:smooth val="0"/>
        <c:axId val="150375040"/>
        <c:axId val="150397696"/>
      </c:lineChart>
      <c:dateAx>
        <c:axId val="150375040"/>
        <c:scaling>
          <c:orientation val="minMax"/>
        </c:scaling>
        <c:delete val="1"/>
        <c:axPos val="b"/>
        <c:numFmt formatCode="ge" sourceLinked="1"/>
        <c:majorTickMark val="none"/>
        <c:minorTickMark val="none"/>
        <c:tickLblPos val="none"/>
        <c:crossAx val="150397696"/>
        <c:crosses val="autoZero"/>
        <c:auto val="1"/>
        <c:lblOffset val="100"/>
        <c:baseTimeUnit val="years"/>
      </c:dateAx>
      <c:valAx>
        <c:axId val="15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甲賀市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92195</v>
      </c>
      <c r="AM8" s="47"/>
      <c r="AN8" s="47"/>
      <c r="AO8" s="47"/>
      <c r="AP8" s="47"/>
      <c r="AQ8" s="47"/>
      <c r="AR8" s="47"/>
      <c r="AS8" s="47"/>
      <c r="AT8" s="43">
        <f>データ!S6</f>
        <v>481.62</v>
      </c>
      <c r="AU8" s="43"/>
      <c r="AV8" s="43"/>
      <c r="AW8" s="43"/>
      <c r="AX8" s="43"/>
      <c r="AY8" s="43"/>
      <c r="AZ8" s="43"/>
      <c r="BA8" s="43"/>
      <c r="BB8" s="43">
        <f>データ!T6</f>
        <v>191.43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38.58</v>
      </c>
      <c r="Q10" s="43"/>
      <c r="R10" s="43"/>
      <c r="S10" s="43"/>
      <c r="T10" s="43"/>
      <c r="U10" s="43"/>
      <c r="V10" s="43"/>
      <c r="W10" s="43">
        <f>データ!P6</f>
        <v>89.68</v>
      </c>
      <c r="X10" s="43"/>
      <c r="Y10" s="43"/>
      <c r="Z10" s="43"/>
      <c r="AA10" s="43"/>
      <c r="AB10" s="43"/>
      <c r="AC10" s="43"/>
      <c r="AD10" s="47">
        <f>データ!Q6</f>
        <v>2773</v>
      </c>
      <c r="AE10" s="47"/>
      <c r="AF10" s="47"/>
      <c r="AG10" s="47"/>
      <c r="AH10" s="47"/>
      <c r="AI10" s="47"/>
      <c r="AJ10" s="47"/>
      <c r="AK10" s="2"/>
      <c r="AL10" s="47">
        <f>データ!U6</f>
        <v>35475</v>
      </c>
      <c r="AM10" s="47"/>
      <c r="AN10" s="47"/>
      <c r="AO10" s="47"/>
      <c r="AP10" s="47"/>
      <c r="AQ10" s="47"/>
      <c r="AR10" s="47"/>
      <c r="AS10" s="47"/>
      <c r="AT10" s="43">
        <f>データ!V6</f>
        <v>10.41</v>
      </c>
      <c r="AU10" s="43"/>
      <c r="AV10" s="43"/>
      <c r="AW10" s="43"/>
      <c r="AX10" s="43"/>
      <c r="AY10" s="43"/>
      <c r="AZ10" s="43"/>
      <c r="BA10" s="43"/>
      <c r="BB10" s="43">
        <f>データ!W6</f>
        <v>3407.78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252093</v>
      </c>
      <c r="D6" s="31">
        <f t="shared" si="3"/>
        <v>47</v>
      </c>
      <c r="E6" s="31">
        <f t="shared" si="3"/>
        <v>17</v>
      </c>
      <c r="F6" s="31">
        <f t="shared" si="3"/>
        <v>4</v>
      </c>
      <c r="G6" s="31">
        <f t="shared" si="3"/>
        <v>0</v>
      </c>
      <c r="H6" s="31" t="str">
        <f t="shared" si="3"/>
        <v>滋賀県　甲賀市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38.58</v>
      </c>
      <c r="P6" s="32">
        <f t="shared" si="3"/>
        <v>89.68</v>
      </c>
      <c r="Q6" s="32">
        <f t="shared" si="3"/>
        <v>2773</v>
      </c>
      <c r="R6" s="32">
        <f t="shared" si="3"/>
        <v>92195</v>
      </c>
      <c r="S6" s="32">
        <f t="shared" si="3"/>
        <v>481.62</v>
      </c>
      <c r="T6" s="32">
        <f t="shared" si="3"/>
        <v>191.43</v>
      </c>
      <c r="U6" s="32">
        <f t="shared" si="3"/>
        <v>35475</v>
      </c>
      <c r="V6" s="32">
        <f t="shared" si="3"/>
        <v>10.41</v>
      </c>
      <c r="W6" s="32">
        <f t="shared" si="3"/>
        <v>3407.78</v>
      </c>
      <c r="X6" s="33">
        <f>IF(X7="",NA(),X7)</f>
        <v>73.75</v>
      </c>
      <c r="Y6" s="33">
        <f t="shared" ref="Y6:AG6" si="4">IF(Y7="",NA(),Y7)</f>
        <v>75.95</v>
      </c>
      <c r="Z6" s="33">
        <f t="shared" si="4"/>
        <v>79.760000000000005</v>
      </c>
      <c r="AA6" s="33">
        <f t="shared" si="4"/>
        <v>76.819999999999993</v>
      </c>
      <c r="AB6" s="33">
        <f t="shared" si="4"/>
        <v>84.56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1419.37</v>
      </c>
      <c r="BF6" s="33">
        <f t="shared" ref="BF6:BN6" si="7">IF(BF7="",NA(),BF7)</f>
        <v>1653.6</v>
      </c>
      <c r="BG6" s="33">
        <f t="shared" si="7"/>
        <v>1240.9100000000001</v>
      </c>
      <c r="BH6" s="33">
        <f t="shared" si="7"/>
        <v>1051.1600000000001</v>
      </c>
      <c r="BI6" s="33">
        <f t="shared" si="7"/>
        <v>1165.71</v>
      </c>
      <c r="BJ6" s="33">
        <f t="shared" si="7"/>
        <v>1764.87</v>
      </c>
      <c r="BK6" s="33">
        <f t="shared" si="7"/>
        <v>1622.51</v>
      </c>
      <c r="BL6" s="33">
        <f t="shared" si="7"/>
        <v>1569.13</v>
      </c>
      <c r="BM6" s="33">
        <f t="shared" si="7"/>
        <v>1436</v>
      </c>
      <c r="BN6" s="33">
        <f t="shared" si="7"/>
        <v>1434.89</v>
      </c>
      <c r="BO6" s="32" t="str">
        <f>IF(BO7="","",IF(BO7="-","【-】","【"&amp;SUBSTITUTE(TEXT(BO7,"#,##0.00"),"-","△")&amp;"】"))</f>
        <v>【1,457.06】</v>
      </c>
      <c r="BP6" s="33">
        <f>IF(BP7="",NA(),BP7)</f>
        <v>94.41</v>
      </c>
      <c r="BQ6" s="33">
        <f t="shared" ref="BQ6:BY6" si="8">IF(BQ7="",NA(),BQ7)</f>
        <v>85.64</v>
      </c>
      <c r="BR6" s="33">
        <f t="shared" si="8"/>
        <v>84.55</v>
      </c>
      <c r="BS6" s="33">
        <f t="shared" si="8"/>
        <v>86.64</v>
      </c>
      <c r="BT6" s="33">
        <f t="shared" si="8"/>
        <v>81.99</v>
      </c>
      <c r="BU6" s="33">
        <f t="shared" si="8"/>
        <v>60.75</v>
      </c>
      <c r="BV6" s="33">
        <f t="shared" si="8"/>
        <v>62.83</v>
      </c>
      <c r="BW6" s="33">
        <f t="shared" si="8"/>
        <v>64.63</v>
      </c>
      <c r="BX6" s="33">
        <f t="shared" si="8"/>
        <v>66.56</v>
      </c>
      <c r="BY6" s="33">
        <f t="shared" si="8"/>
        <v>66.22</v>
      </c>
      <c r="BZ6" s="32" t="str">
        <f>IF(BZ7="","",IF(BZ7="-","【-】","【"&amp;SUBSTITUTE(TEXT(BZ7,"#,##0.00"),"-","△")&amp;"】"))</f>
        <v>【64.73】</v>
      </c>
      <c r="CA6" s="33">
        <f>IF(CA7="",NA(),CA7)</f>
        <v>174.53</v>
      </c>
      <c r="CB6" s="33">
        <f t="shared" ref="CB6:CJ6" si="9">IF(CB7="",NA(),CB7)</f>
        <v>193.25</v>
      </c>
      <c r="CC6" s="33">
        <f t="shared" si="9"/>
        <v>191.4</v>
      </c>
      <c r="CD6" s="33">
        <f t="shared" si="9"/>
        <v>197.78</v>
      </c>
      <c r="CE6" s="33">
        <f t="shared" si="9"/>
        <v>173.97</v>
      </c>
      <c r="CF6" s="33">
        <f t="shared" si="9"/>
        <v>256</v>
      </c>
      <c r="CG6" s="33">
        <f t="shared" si="9"/>
        <v>250.43</v>
      </c>
      <c r="CH6" s="33">
        <f t="shared" si="9"/>
        <v>245.75</v>
      </c>
      <c r="CI6" s="33">
        <f t="shared" si="9"/>
        <v>244.29</v>
      </c>
      <c r="CJ6" s="33">
        <f t="shared" si="9"/>
        <v>246.72</v>
      </c>
      <c r="CK6" s="32" t="str">
        <f>IF(CK7="","",IF(CK7="-","【-】","【"&amp;SUBSTITUTE(TEXT(CK7,"#,##0.00"),"-","△")&amp;"】"))</f>
        <v>【250.25】</v>
      </c>
      <c r="CL6" s="33">
        <f>IF(CL7="",NA(),CL7)</f>
        <v>86.44</v>
      </c>
      <c r="CM6" s="33">
        <f t="shared" ref="CM6:CU6" si="10">IF(CM7="",NA(),CM7)</f>
        <v>86.96</v>
      </c>
      <c r="CN6" s="33">
        <f t="shared" si="10"/>
        <v>87.99</v>
      </c>
      <c r="CO6" s="33">
        <f t="shared" si="10"/>
        <v>97.32</v>
      </c>
      <c r="CP6" s="33">
        <f t="shared" si="10"/>
        <v>97.32</v>
      </c>
      <c r="CQ6" s="33">
        <f t="shared" si="10"/>
        <v>41.59</v>
      </c>
      <c r="CR6" s="33">
        <f t="shared" si="10"/>
        <v>42.31</v>
      </c>
      <c r="CS6" s="33">
        <f t="shared" si="10"/>
        <v>43.65</v>
      </c>
      <c r="CT6" s="33">
        <f t="shared" si="10"/>
        <v>43.58</v>
      </c>
      <c r="CU6" s="33">
        <f t="shared" si="10"/>
        <v>41.35</v>
      </c>
      <c r="CV6" s="32" t="str">
        <f>IF(CV7="","",IF(CV7="-","【-】","【"&amp;SUBSTITUTE(TEXT(CV7,"#,##0.00"),"-","△")&amp;"】"))</f>
        <v>【40.31】</v>
      </c>
      <c r="CW6" s="33">
        <f>IF(CW7="",NA(),CW7)</f>
        <v>81.819999999999993</v>
      </c>
      <c r="CX6" s="33">
        <f t="shared" ref="CX6:DF6" si="11">IF(CX7="",NA(),CX7)</f>
        <v>84.67</v>
      </c>
      <c r="CY6" s="33">
        <f t="shared" si="11"/>
        <v>85.39</v>
      </c>
      <c r="CZ6" s="33">
        <f t="shared" si="11"/>
        <v>86.25</v>
      </c>
      <c r="DA6" s="33">
        <f t="shared" si="11"/>
        <v>87.21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0.27</v>
      </c>
      <c r="EH6" s="33">
        <f t="shared" si="14"/>
        <v>0.48</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252093</v>
      </c>
      <c r="D7" s="35">
        <v>47</v>
      </c>
      <c r="E7" s="35">
        <v>17</v>
      </c>
      <c r="F7" s="35">
        <v>4</v>
      </c>
      <c r="G7" s="35">
        <v>0</v>
      </c>
      <c r="H7" s="35" t="s">
        <v>96</v>
      </c>
      <c r="I7" s="35" t="s">
        <v>97</v>
      </c>
      <c r="J7" s="35" t="s">
        <v>98</v>
      </c>
      <c r="K7" s="35" t="s">
        <v>99</v>
      </c>
      <c r="L7" s="35" t="s">
        <v>100</v>
      </c>
      <c r="M7" s="36" t="s">
        <v>101</v>
      </c>
      <c r="N7" s="36" t="s">
        <v>102</v>
      </c>
      <c r="O7" s="36">
        <v>38.58</v>
      </c>
      <c r="P7" s="36">
        <v>89.68</v>
      </c>
      <c r="Q7" s="36">
        <v>2773</v>
      </c>
      <c r="R7" s="36">
        <v>92195</v>
      </c>
      <c r="S7" s="36">
        <v>481.62</v>
      </c>
      <c r="T7" s="36">
        <v>191.43</v>
      </c>
      <c r="U7" s="36">
        <v>35475</v>
      </c>
      <c r="V7" s="36">
        <v>10.41</v>
      </c>
      <c r="W7" s="36">
        <v>3407.78</v>
      </c>
      <c r="X7" s="36">
        <v>73.75</v>
      </c>
      <c r="Y7" s="36">
        <v>75.95</v>
      </c>
      <c r="Z7" s="36">
        <v>79.760000000000005</v>
      </c>
      <c r="AA7" s="36">
        <v>76.819999999999993</v>
      </c>
      <c r="AB7" s="36">
        <v>84.56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1419.37</v>
      </c>
      <c r="BF7" s="36">
        <v>1653.6</v>
      </c>
      <c r="BG7" s="36">
        <v>1240.9100000000001</v>
      </c>
      <c r="BH7" s="36">
        <v>1051.1600000000001</v>
      </c>
      <c r="BI7" s="36">
        <v>1165.71</v>
      </c>
      <c r="BJ7" s="36">
        <v>1764.87</v>
      </c>
      <c r="BK7" s="36">
        <v>1622.51</v>
      </c>
      <c r="BL7" s="36">
        <v>1569.13</v>
      </c>
      <c r="BM7" s="36">
        <v>1436</v>
      </c>
      <c r="BN7" s="36">
        <v>1434.89</v>
      </c>
      <c r="BO7" s="36">
        <v>1457.06</v>
      </c>
      <c r="BP7" s="36">
        <v>94.41</v>
      </c>
      <c r="BQ7" s="36">
        <v>85.64</v>
      </c>
      <c r="BR7" s="36">
        <v>84.55</v>
      </c>
      <c r="BS7" s="36">
        <v>86.64</v>
      </c>
      <c r="BT7" s="36">
        <v>81.99</v>
      </c>
      <c r="BU7" s="36">
        <v>60.75</v>
      </c>
      <c r="BV7" s="36">
        <v>62.83</v>
      </c>
      <c r="BW7" s="36">
        <v>64.63</v>
      </c>
      <c r="BX7" s="36">
        <v>66.56</v>
      </c>
      <c r="BY7" s="36">
        <v>66.22</v>
      </c>
      <c r="BZ7" s="36">
        <v>64.73</v>
      </c>
      <c r="CA7" s="36">
        <v>174.53</v>
      </c>
      <c r="CB7" s="36">
        <v>193.25</v>
      </c>
      <c r="CC7" s="36">
        <v>191.4</v>
      </c>
      <c r="CD7" s="36">
        <v>197.78</v>
      </c>
      <c r="CE7" s="36">
        <v>173.97</v>
      </c>
      <c r="CF7" s="36">
        <v>256</v>
      </c>
      <c r="CG7" s="36">
        <v>250.43</v>
      </c>
      <c r="CH7" s="36">
        <v>245.75</v>
      </c>
      <c r="CI7" s="36">
        <v>244.29</v>
      </c>
      <c r="CJ7" s="36">
        <v>246.72</v>
      </c>
      <c r="CK7" s="36">
        <v>250.25</v>
      </c>
      <c r="CL7" s="36">
        <v>86.44</v>
      </c>
      <c r="CM7" s="36">
        <v>86.96</v>
      </c>
      <c r="CN7" s="36">
        <v>87.99</v>
      </c>
      <c r="CO7" s="36">
        <v>97.32</v>
      </c>
      <c r="CP7" s="36">
        <v>97.32</v>
      </c>
      <c r="CQ7" s="36">
        <v>41.59</v>
      </c>
      <c r="CR7" s="36">
        <v>42.31</v>
      </c>
      <c r="CS7" s="36">
        <v>43.65</v>
      </c>
      <c r="CT7" s="36">
        <v>43.58</v>
      </c>
      <c r="CU7" s="36">
        <v>41.35</v>
      </c>
      <c r="CV7" s="36">
        <v>40.31</v>
      </c>
      <c r="CW7" s="36">
        <v>81.819999999999993</v>
      </c>
      <c r="CX7" s="36">
        <v>84.67</v>
      </c>
      <c r="CY7" s="36">
        <v>85.39</v>
      </c>
      <c r="CZ7" s="36">
        <v>86.25</v>
      </c>
      <c r="DA7" s="36">
        <v>87.21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0.27</v>
      </c>
      <c r="EH7" s="36">
        <v>0.48</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10647</cp:lastModifiedBy>
  <cp:lastPrinted>2017-02-21T06:07:51Z</cp:lastPrinted>
  <dcterms:created xsi:type="dcterms:W3CDTF">2017-02-08T03:02:14Z</dcterms:created>
  <dcterms:modified xsi:type="dcterms:W3CDTF">2017-02-21T06:33:19Z</dcterms:modified>
  <cp:category/>
</cp:coreProperties>
</file>