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activeTab="0"/>
  </bookViews>
  <sheets>
    <sheet name="団地特例" sheetId="1" r:id="rId1"/>
  </sheets>
  <definedNames>
    <definedName name="_xlnm.Print_Area" localSheetId="0">'団地特例'!$A$1:$M$41</definedName>
    <definedName name="工業団地名称" localSheetId="0">'団地特例'!#REF!</definedName>
    <definedName name="工業団地名称">#REF!</definedName>
  </definedNames>
  <calcPr fullCalcOnLoad="1"/>
</workbook>
</file>

<file path=xl/sharedStrings.xml><?xml version="1.0" encoding="utf-8"?>
<sst xmlns="http://schemas.openxmlformats.org/spreadsheetml/2006/main" count="47" uniqueCount="40">
  <si>
    <t xml:space="preserve">  先行造成工業団地について、工業団地の共通施設として適切に配置された緑地等（共通施設の面積が団地全体の10％程度あり、一定の環境施設が整備されていること。）がある場合は、各工場等の敷地面積に応じて比例配分し、下記計算式により、各工場の敷地面積、緑地面積および環境施設面積に加算することができます。</t>
  </si>
  <si>
    <t>１．敷地面積</t>
  </si>
  <si>
    <t>２．緑地面積</t>
  </si>
  <si>
    <t>３．環境施設面積</t>
  </si>
  <si>
    <t>工業団地名称</t>
  </si>
  <si>
    <t>工業団地名</t>
  </si>
  <si>
    <t>総面積</t>
  </si>
  <si>
    <t>共通緑地</t>
  </si>
  <si>
    <t>共通施設面積計</t>
  </si>
  <si>
    <t xml:space="preserve"> 当該工場の敷地面積（㎡）</t>
  </si>
  <si>
    <t>工業団地共通施設面積(㎡)</t>
  </si>
  <si>
    <t xml:space="preserve"> 当該工場の緑地面積（㎡）</t>
  </si>
  <si>
    <t>工業団地共通緑地面積(㎡)</t>
  </si>
  <si>
    <t>工業団地共通環境施設面積(㎡)</t>
  </si>
  <si>
    <t xml:space="preserve"> 当該工場の環境
施設面積（㎡）</t>
  </si>
  <si>
    <t>緑地面積率（％）</t>
  </si>
  <si>
    <t>環境施設面積率(％)</t>
  </si>
  <si>
    <t>※左の色の欄のみ入力可</t>
  </si>
  <si>
    <t>※ドロップダウンリストから選択</t>
  </si>
  <si>
    <t>単位：㎡</t>
  </si>
  <si>
    <t>共通その他
環境施設</t>
  </si>
  <si>
    <t>工場用地
総面積</t>
  </si>
  <si>
    <t>＜特例が適用される県内の工業団地＞</t>
  </si>
  <si>
    <t>（Ａ）</t>
  </si>
  <si>
    <t>＋</t>
  </si>
  <si>
    <t>×</t>
  </si>
  <si>
    <t>＝</t>
  </si>
  <si>
    <t>（Ｂ）</t>
  </si>
  <si>
    <t>（Ｃ）</t>
  </si>
  <si>
    <t>＝Ｂ/Ａ×100＝</t>
  </si>
  <si>
    <t>％</t>
  </si>
  <si>
    <t>＝Ｃ/Ａ×100＝</t>
  </si>
  <si>
    <t>01.近江水口テクノパーク</t>
  </si>
  <si>
    <t>01.近江水口テクノパーク</t>
  </si>
  <si>
    <t>02.近江水口第２テクノパーク</t>
  </si>
  <si>
    <t>03.甲賀工業団地（１期）</t>
  </si>
  <si>
    <t>04.甲賀工業団地（２期）</t>
  </si>
  <si>
    <t>05.甲賀西工業団地</t>
  </si>
  <si>
    <t>06.甲南フロンティアパーク</t>
  </si>
  <si>
    <t>□工業団地特例《準工業地域》(準則第５条)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</si>
</sst>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#,##0.0;[Red]\-#,##0.0"/>
    <numFmt numFmtId="182" formatCode="0.0%"/>
    <numFmt numFmtId="183" formatCode="&quot;＞&quot;;&quot;＜&quot;;&quot;＝&quot;"/>
    <numFmt numFmtId="184" formatCode="&quot;準則適合&quot;;&quot;不適合&quot;"/>
    <numFmt numFmtId="185" formatCode="0.0_);[Red]\(0.0\)"/>
    <numFmt numFmtId="186" formatCode="0.0&quot;％&quot;"/>
    <numFmt numFmtId="187" formatCode="#,##0.000;[Red]\-#,##0.000"/>
    <numFmt numFmtId="188" formatCode="#,##0.0000;[Red]\-#,##0.0000"/>
    <numFmt numFmtId="189" formatCode="#,##0.000_ ;[Red]\-#,##0.000\ 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ＭＳ 明朝"/>
      <family val="1"/>
    </font>
    <font>
      <sz val="16"/>
      <name val="ＭＳ 明朝"/>
      <family val="1"/>
    </font>
    <font>
      <sz val="13"/>
      <name val="HG丸ｺﾞｼｯｸM-PRO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14"/>
      <name val="標準ゴシック"/>
      <family val="3"/>
    </font>
    <font>
      <sz val="8"/>
      <name val="HG丸ｺﾞｼｯｸM-PRO"/>
      <family val="3"/>
    </font>
    <font>
      <sz val="11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NumberForma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184" fontId="11" fillId="0" borderId="12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 vertical="center"/>
    </xf>
    <xf numFmtId="40" fontId="7" fillId="0" borderId="0" xfId="48" applyNumberFormat="1" applyFont="1" applyBorder="1" applyAlignment="1">
      <alignment horizontal="center" vertical="center"/>
    </xf>
    <xf numFmtId="185" fontId="9" fillId="0" borderId="0" xfId="42" applyNumberFormat="1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13" xfId="48" applyFont="1" applyBorder="1" applyAlignment="1" quotePrefix="1">
      <alignment vertical="center"/>
    </xf>
    <xf numFmtId="38" fontId="0" fillId="0" borderId="14" xfId="48" applyFont="1" applyBorder="1" applyAlignment="1" quotePrefix="1">
      <alignment vertical="center"/>
    </xf>
    <xf numFmtId="38" fontId="0" fillId="0" borderId="15" xfId="48" applyFont="1" applyBorder="1" applyAlignment="1" quotePrefix="1">
      <alignment vertical="center"/>
    </xf>
    <xf numFmtId="0" fontId="11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6" fillId="33" borderId="14" xfId="48" applyNumberFormat="1" applyFont="1" applyFill="1" applyBorder="1" applyAlignment="1" applyProtection="1">
      <alignment horizontal="center" vertical="center"/>
      <protection locked="0"/>
    </xf>
    <xf numFmtId="38" fontId="6" fillId="33" borderId="15" xfId="48" applyNumberFormat="1" applyFont="1" applyFill="1" applyBorder="1" applyAlignment="1" applyProtection="1">
      <alignment horizontal="center" vertical="center"/>
      <protection locked="0"/>
    </xf>
    <xf numFmtId="38" fontId="6" fillId="0" borderId="14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33" borderId="14" xfId="48" applyFont="1" applyFill="1" applyBorder="1" applyAlignment="1" applyProtection="1">
      <alignment horizontal="center" vertical="center"/>
      <protection locked="0"/>
    </xf>
    <xf numFmtId="38" fontId="6" fillId="33" borderId="15" xfId="48" applyFon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7" xfId="0" applyNumberFormat="1" applyBorder="1" applyAlignment="1" quotePrefix="1">
      <alignment horizontal="center" vertical="center"/>
    </xf>
    <xf numFmtId="0" fontId="0" fillId="0" borderId="18" xfId="0" applyNumberFormat="1" applyBorder="1" applyAlignment="1" quotePrefix="1">
      <alignment horizontal="center" vertical="center"/>
    </xf>
    <xf numFmtId="0" fontId="0" fillId="0" borderId="16" xfId="0" applyNumberFormat="1" applyBorder="1" applyAlignment="1" quotePrefix="1">
      <alignment horizontal="center" vertical="center"/>
    </xf>
    <xf numFmtId="0" fontId="0" fillId="0" borderId="19" xfId="0" applyNumberFormat="1" applyBorder="1" applyAlignment="1" quotePrefix="1">
      <alignment horizontal="center" vertical="center"/>
    </xf>
    <xf numFmtId="0" fontId="0" fillId="0" borderId="14" xfId="0" applyNumberFormat="1" applyBorder="1" applyAlignment="1" quotePrefix="1">
      <alignment horizontal="center" vertical="center" wrapText="1"/>
    </xf>
    <xf numFmtId="0" fontId="0" fillId="0" borderId="15" xfId="0" applyNumberFormat="1" applyBorder="1" applyAlignment="1" quotePrefix="1">
      <alignment horizontal="center" vertical="center" wrapText="1"/>
    </xf>
    <xf numFmtId="0" fontId="0" fillId="0" borderId="20" xfId="0" applyNumberFormat="1" applyBorder="1" applyAlignment="1" quotePrefix="1">
      <alignment horizontal="center" vertical="center" wrapText="1"/>
    </xf>
    <xf numFmtId="0" fontId="0" fillId="0" borderId="21" xfId="0" applyNumberFormat="1" applyBorder="1" applyAlignment="1" quotePrefix="1">
      <alignment horizontal="center" vertical="center" wrapText="1"/>
    </xf>
    <xf numFmtId="0" fontId="10" fillId="0" borderId="14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top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187" fontId="7" fillId="0" borderId="11" xfId="48" applyNumberFormat="1" applyFont="1" applyBorder="1" applyAlignment="1">
      <alignment horizontal="center" vertical="center"/>
    </xf>
    <xf numFmtId="187" fontId="7" fillId="0" borderId="17" xfId="48" applyNumberFormat="1" applyFont="1" applyBorder="1" applyAlignment="1">
      <alignment horizontal="center" vertical="center"/>
    </xf>
    <xf numFmtId="187" fontId="7" fillId="0" borderId="18" xfId="48" applyNumberFormat="1" applyFont="1" applyBorder="1" applyAlignment="1">
      <alignment horizontal="center" vertical="center"/>
    </xf>
    <xf numFmtId="187" fontId="7" fillId="0" borderId="19" xfId="48" applyNumberFormat="1" applyFont="1" applyBorder="1" applyAlignment="1">
      <alignment horizontal="center" vertical="center"/>
    </xf>
    <xf numFmtId="186" fontId="9" fillId="0" borderId="0" xfId="42" applyNumberFormat="1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83" fontId="10" fillId="0" borderId="24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0" fillId="0" borderId="24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95250</xdr:rowOff>
    </xdr:from>
    <xdr:to>
      <xdr:col>10</xdr:col>
      <xdr:colOff>0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4200525" y="44100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10</xdr:col>
      <xdr:colOff>0</xdr:colOff>
      <xdr:row>25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00525" y="53625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10</xdr:col>
      <xdr:colOff>0</xdr:colOff>
      <xdr:row>31</xdr:row>
      <xdr:rowOff>95250</xdr:rowOff>
    </xdr:to>
    <xdr:sp>
      <xdr:nvSpPr>
        <xdr:cNvPr id="3" name="Line 3"/>
        <xdr:cNvSpPr>
          <a:spLocks/>
        </xdr:cNvSpPr>
      </xdr:nvSpPr>
      <xdr:spPr>
        <a:xfrm>
          <a:off x="4200525" y="63817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85725</xdr:rowOff>
    </xdr:from>
    <xdr:to>
      <xdr:col>9</xdr:col>
      <xdr:colOff>866775</xdr:colOff>
      <xdr:row>0</xdr:row>
      <xdr:rowOff>285750</xdr:rowOff>
    </xdr:to>
    <xdr:sp>
      <xdr:nvSpPr>
        <xdr:cNvPr id="4" name="Rectangle 4"/>
        <xdr:cNvSpPr>
          <a:spLocks/>
        </xdr:cNvSpPr>
      </xdr:nvSpPr>
      <xdr:spPr>
        <a:xfrm>
          <a:off x="5153025" y="85725"/>
          <a:ext cx="81915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124" zoomScaleSheetLayoutView="124" zoomScalePageLayoutView="0" workbookViewId="0" topLeftCell="A1">
      <selection activeCell="D2" sqref="D2"/>
    </sheetView>
  </sheetViews>
  <sheetFormatPr defaultColWidth="8.796875" defaultRowHeight="14.25"/>
  <cols>
    <col min="1" max="1" width="1" style="1" customWidth="1"/>
    <col min="2" max="2" width="4.3984375" style="1" customWidth="1"/>
    <col min="3" max="3" width="3.69921875" style="1" customWidth="1"/>
    <col min="4" max="4" width="9" style="1" customWidth="1"/>
    <col min="5" max="5" width="3.3984375" style="1" customWidth="1"/>
    <col min="6" max="6" width="9.59765625" style="1" customWidth="1"/>
    <col min="7" max="7" width="10.59765625" style="1" bestFit="1" customWidth="1"/>
    <col min="8" max="8" width="2.3984375" style="1" customWidth="1"/>
    <col min="9" max="9" width="9.5" style="1" customWidth="1"/>
    <col min="10" max="10" width="9.5" style="1" bestFit="1" customWidth="1"/>
    <col min="11" max="11" width="1.8984375" style="1" customWidth="1"/>
    <col min="12" max="12" width="10.5" style="1" customWidth="1"/>
    <col min="13" max="13" width="13.3984375" style="1" customWidth="1"/>
    <col min="14" max="14" width="2.5" style="1" customWidth="1"/>
    <col min="15" max="15" width="2.19921875" style="0" customWidth="1"/>
    <col min="16" max="16" width="18.5" style="0" customWidth="1"/>
  </cols>
  <sheetData>
    <row r="1" spans="1:11" ht="27" customHeight="1">
      <c r="A1" s="72" t="s">
        <v>39</v>
      </c>
      <c r="K1" s="1" t="s">
        <v>17</v>
      </c>
    </row>
    <row r="3" spans="2:15" ht="13.5" customHeight="1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"/>
      <c r="O3" s="2"/>
    </row>
    <row r="4" spans="2:15" ht="13.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"/>
      <c r="O4" s="2"/>
    </row>
    <row r="5" spans="2:15" ht="13.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2"/>
      <c r="O5" s="2"/>
    </row>
    <row r="6" spans="2:15" ht="13.5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2"/>
      <c r="O6" s="2"/>
    </row>
    <row r="7" spans="2:15" ht="13.5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2"/>
      <c r="O7" s="2"/>
    </row>
    <row r="8" spans="2:13" ht="18.75" customHeight="1">
      <c r="B8" s="3" t="s">
        <v>22</v>
      </c>
      <c r="C8" s="3"/>
      <c r="M8" s="23" t="s">
        <v>19</v>
      </c>
    </row>
    <row r="9" spans="2:13" ht="11.25" customHeight="1">
      <c r="B9" s="37" t="s">
        <v>5</v>
      </c>
      <c r="C9" s="38"/>
      <c r="D9" s="38"/>
      <c r="E9" s="38"/>
      <c r="F9" s="39"/>
      <c r="G9" s="45" t="s">
        <v>6</v>
      </c>
      <c r="H9" s="8"/>
      <c r="I9" s="4"/>
      <c r="J9" s="4"/>
      <c r="K9" s="4"/>
      <c r="L9" s="51" t="s">
        <v>8</v>
      </c>
      <c r="M9" s="45" t="s">
        <v>21</v>
      </c>
    </row>
    <row r="10" spans="2:13" ht="28.5" customHeight="1">
      <c r="B10" s="40"/>
      <c r="C10" s="41"/>
      <c r="D10" s="41"/>
      <c r="E10" s="41"/>
      <c r="F10" s="42"/>
      <c r="G10" s="46"/>
      <c r="H10" s="43" t="s">
        <v>7</v>
      </c>
      <c r="I10" s="44"/>
      <c r="J10" s="43" t="s">
        <v>20</v>
      </c>
      <c r="K10" s="44"/>
      <c r="L10" s="52"/>
      <c r="M10" s="46"/>
    </row>
    <row r="11" spans="2:13" ht="17.25" customHeight="1">
      <c r="B11" s="47" t="s">
        <v>33</v>
      </c>
      <c r="C11" s="48"/>
      <c r="D11" s="48"/>
      <c r="E11" s="48"/>
      <c r="F11" s="49"/>
      <c r="G11" s="25">
        <v>795610</v>
      </c>
      <c r="H11" s="26"/>
      <c r="I11" s="27">
        <v>56411</v>
      </c>
      <c r="J11" s="26">
        <v>22364</v>
      </c>
      <c r="K11" s="27"/>
      <c r="L11" s="25">
        <v>84863</v>
      </c>
      <c r="M11" s="25">
        <v>661142</v>
      </c>
    </row>
    <row r="12" spans="2:13" ht="17.25" customHeight="1">
      <c r="B12" s="47" t="s">
        <v>34</v>
      </c>
      <c r="C12" s="48"/>
      <c r="D12" s="48"/>
      <c r="E12" s="48"/>
      <c r="F12" s="49"/>
      <c r="G12" s="25">
        <v>909000</v>
      </c>
      <c r="H12" s="26"/>
      <c r="I12" s="27">
        <v>101000</v>
      </c>
      <c r="J12" s="26">
        <v>42000</v>
      </c>
      <c r="K12" s="27"/>
      <c r="L12" s="25">
        <v>143000</v>
      </c>
      <c r="M12" s="25">
        <v>698000</v>
      </c>
    </row>
    <row r="13" spans="2:13" ht="17.25" customHeight="1">
      <c r="B13" s="47" t="s">
        <v>35</v>
      </c>
      <c r="C13" s="48"/>
      <c r="D13" s="48"/>
      <c r="E13" s="48"/>
      <c r="F13" s="49"/>
      <c r="G13" s="25">
        <v>291634</v>
      </c>
      <c r="H13" s="26"/>
      <c r="I13" s="27">
        <v>60622</v>
      </c>
      <c r="J13" s="26">
        <v>12350</v>
      </c>
      <c r="K13" s="27"/>
      <c r="L13" s="25">
        <v>77809</v>
      </c>
      <c r="M13" s="25">
        <v>196528</v>
      </c>
    </row>
    <row r="14" spans="2:13" ht="17.25" customHeight="1">
      <c r="B14" s="47" t="s">
        <v>36</v>
      </c>
      <c r="C14" s="48"/>
      <c r="D14" s="48"/>
      <c r="E14" s="48"/>
      <c r="F14" s="49"/>
      <c r="G14" s="25">
        <v>164000</v>
      </c>
      <c r="H14" s="26"/>
      <c r="I14" s="27">
        <v>67000</v>
      </c>
      <c r="J14" s="26">
        <v>0</v>
      </c>
      <c r="K14" s="27"/>
      <c r="L14" s="25">
        <v>73000</v>
      </c>
      <c r="M14" s="25">
        <v>85000</v>
      </c>
    </row>
    <row r="15" spans="2:13" ht="17.25" customHeight="1">
      <c r="B15" s="47" t="s">
        <v>37</v>
      </c>
      <c r="C15" s="48"/>
      <c r="D15" s="48"/>
      <c r="E15" s="48"/>
      <c r="F15" s="49"/>
      <c r="G15" s="25">
        <v>352150</v>
      </c>
      <c r="H15" s="26"/>
      <c r="I15" s="27">
        <v>62252</v>
      </c>
      <c r="J15" s="26">
        <v>11361</v>
      </c>
      <c r="K15" s="27"/>
      <c r="L15" s="25">
        <v>87214</v>
      </c>
      <c r="M15" s="25">
        <v>250884</v>
      </c>
    </row>
    <row r="16" spans="2:13" ht="17.25" customHeight="1">
      <c r="B16" s="47" t="s">
        <v>38</v>
      </c>
      <c r="C16" s="48"/>
      <c r="D16" s="48"/>
      <c r="E16" s="48"/>
      <c r="F16" s="49"/>
      <c r="G16" s="25">
        <v>430000</v>
      </c>
      <c r="H16" s="26"/>
      <c r="I16" s="27">
        <v>106000</v>
      </c>
      <c r="J16" s="26">
        <v>14000</v>
      </c>
      <c r="K16" s="27"/>
      <c r="L16" s="25">
        <v>120000</v>
      </c>
      <c r="M16" s="25">
        <v>264000</v>
      </c>
    </row>
    <row r="17" ht="13.5">
      <c r="N17" s="5"/>
    </row>
    <row r="18" spans="9:14" ht="21.75" customHeight="1">
      <c r="I18" s="66" t="s">
        <v>4</v>
      </c>
      <c r="J18" s="67"/>
      <c r="K18" s="68" t="s">
        <v>32</v>
      </c>
      <c r="L18" s="69"/>
      <c r="M18" s="70"/>
      <c r="N18" s="5"/>
    </row>
    <row r="19" spans="2:14" ht="19.5" customHeight="1">
      <c r="B19" s="3" t="s">
        <v>1</v>
      </c>
      <c r="C19" s="3"/>
      <c r="K19" s="50" t="s">
        <v>18</v>
      </c>
      <c r="L19" s="50"/>
      <c r="M19" s="50"/>
      <c r="N19" s="5"/>
    </row>
    <row r="20" spans="2:14" ht="14.25">
      <c r="B20" s="9" t="s">
        <v>9</v>
      </c>
      <c r="D20" s="7"/>
      <c r="E20" s="7"/>
      <c r="F20" s="9" t="s">
        <v>10</v>
      </c>
      <c r="I20" s="33">
        <f>C21</f>
        <v>0</v>
      </c>
      <c r="J20" s="34"/>
      <c r="L20" s="1" t="s">
        <v>23</v>
      </c>
      <c r="M20" s="7"/>
      <c r="N20" s="5"/>
    </row>
    <row r="21" spans="3:16" ht="14.25">
      <c r="C21" s="35"/>
      <c r="D21" s="36"/>
      <c r="E21" s="11" t="s">
        <v>24</v>
      </c>
      <c r="F21" s="33">
        <f>LOOKUP(K18,B11:B16,L11:L16)</f>
        <v>84863</v>
      </c>
      <c r="G21" s="34"/>
      <c r="H21" s="12" t="s">
        <v>25</v>
      </c>
      <c r="I21" s="11"/>
      <c r="J21" s="11"/>
      <c r="K21" s="11" t="s">
        <v>26</v>
      </c>
      <c r="L21" s="33">
        <f>C21+F21*I20/I22</f>
        <v>0</v>
      </c>
      <c r="M21" s="34"/>
      <c r="P21" s="24">
        <f>L21-C21</f>
        <v>0</v>
      </c>
    </row>
    <row r="22" spans="3:13" ht="14.25">
      <c r="C22" s="11"/>
      <c r="D22" s="11"/>
      <c r="E22" s="11"/>
      <c r="F22" s="11"/>
      <c r="G22" s="11"/>
      <c r="H22" s="11"/>
      <c r="I22" s="33">
        <f>LOOKUP(K18,B11:B17,M11:M17)</f>
        <v>661142</v>
      </c>
      <c r="J22" s="34"/>
      <c r="K22" s="12"/>
      <c r="L22" s="11"/>
      <c r="M22" s="11"/>
    </row>
    <row r="24" spans="2:3" ht="18" customHeight="1">
      <c r="B24" s="3" t="s">
        <v>2</v>
      </c>
      <c r="C24" s="3"/>
    </row>
    <row r="25" spans="2:13" ht="14.25">
      <c r="B25" s="9" t="s">
        <v>11</v>
      </c>
      <c r="D25" s="7"/>
      <c r="E25" s="7"/>
      <c r="F25" s="9" t="s">
        <v>12</v>
      </c>
      <c r="I25" s="33">
        <f>C21</f>
        <v>0</v>
      </c>
      <c r="J25" s="34"/>
      <c r="L25" s="1" t="s">
        <v>27</v>
      </c>
      <c r="M25" s="7"/>
    </row>
    <row r="26" spans="3:16" ht="14.25">
      <c r="C26" s="31"/>
      <c r="D26" s="32"/>
      <c r="E26" s="11" t="s">
        <v>24</v>
      </c>
      <c r="F26" s="33">
        <f>LOOKUP(K18,B11:B16,I11:I16)</f>
        <v>56411</v>
      </c>
      <c r="G26" s="34"/>
      <c r="H26" s="12" t="s">
        <v>25</v>
      </c>
      <c r="I26" s="11"/>
      <c r="J26" s="11"/>
      <c r="K26" s="11" t="s">
        <v>26</v>
      </c>
      <c r="L26" s="33">
        <f>C26+F26*I25/I27</f>
        <v>0</v>
      </c>
      <c r="M26" s="34"/>
      <c r="P26" s="24">
        <f>L26-C26</f>
        <v>0</v>
      </c>
    </row>
    <row r="27" spans="3:13" ht="14.25">
      <c r="C27" s="11"/>
      <c r="D27" s="11"/>
      <c r="E27" s="11"/>
      <c r="F27" s="11"/>
      <c r="G27" s="11"/>
      <c r="H27" s="11"/>
      <c r="I27" s="33">
        <f>LOOKUP(K18,B11:B17,M11:M17)</f>
        <v>661142</v>
      </c>
      <c r="J27" s="34"/>
      <c r="K27" s="12"/>
      <c r="L27" s="11"/>
      <c r="M27" s="11"/>
    </row>
    <row r="28" ht="5.25" customHeight="1"/>
    <row r="29" spans="2:3" ht="18.75" customHeight="1">
      <c r="B29" s="3" t="s">
        <v>3</v>
      </c>
      <c r="C29" s="3"/>
    </row>
    <row r="30" spans="3:7" ht="13.5" customHeight="1">
      <c r="C30" s="29" t="s">
        <v>14</v>
      </c>
      <c r="D30" s="29"/>
      <c r="F30" s="59" t="s">
        <v>13</v>
      </c>
      <c r="G30" s="59"/>
    </row>
    <row r="31" spans="2:13" ht="14.25">
      <c r="B31" s="10"/>
      <c r="C31" s="30"/>
      <c r="D31" s="30"/>
      <c r="E31" s="7"/>
      <c r="F31" s="60"/>
      <c r="G31" s="60"/>
      <c r="I31" s="33">
        <f>C21</f>
        <v>0</v>
      </c>
      <c r="J31" s="34"/>
      <c r="L31" s="1" t="s">
        <v>28</v>
      </c>
      <c r="M31" s="7"/>
    </row>
    <row r="32" spans="3:16" ht="14.25">
      <c r="C32" s="35"/>
      <c r="D32" s="36"/>
      <c r="E32" s="11" t="s">
        <v>24</v>
      </c>
      <c r="F32" s="33">
        <f>LOOKUP(K18,B11:B16,I11:I16)+LOOKUP(K18,B11:B16,J11:J16)</f>
        <v>78775</v>
      </c>
      <c r="G32" s="34"/>
      <c r="H32" s="12" t="s">
        <v>25</v>
      </c>
      <c r="I32" s="11"/>
      <c r="J32" s="11"/>
      <c r="K32" s="11" t="s">
        <v>26</v>
      </c>
      <c r="L32" s="33">
        <f>C32+F32*I31/I33</f>
        <v>0</v>
      </c>
      <c r="M32" s="34"/>
      <c r="P32" s="24">
        <f>L32-C32</f>
        <v>0</v>
      </c>
    </row>
    <row r="33" spans="3:13" ht="14.25">
      <c r="C33" s="11"/>
      <c r="D33" s="11"/>
      <c r="E33" s="11"/>
      <c r="F33" s="11"/>
      <c r="G33" s="11"/>
      <c r="H33" s="11"/>
      <c r="I33" s="33">
        <f>LOOKUP(K18,B11:B17,M11:M17)</f>
        <v>661142</v>
      </c>
      <c r="J33" s="34"/>
      <c r="K33" s="12"/>
      <c r="L33" s="11"/>
      <c r="M33" s="11"/>
    </row>
    <row r="34" ht="14.25" thickBot="1"/>
    <row r="35" ht="14.25" thickBot="1">
      <c r="L35" s="28" t="e">
        <f>I36-M36</f>
        <v>#DIV/0!</v>
      </c>
    </row>
    <row r="36" spans="2:13" ht="13.5" customHeight="1">
      <c r="B36" s="64" t="s">
        <v>15</v>
      </c>
      <c r="C36" s="64"/>
      <c r="D36" s="64"/>
      <c r="E36" s="64"/>
      <c r="F36" s="65" t="s">
        <v>29</v>
      </c>
      <c r="G36" s="65"/>
      <c r="H36" s="65"/>
      <c r="I36" s="53" t="e">
        <f>L26/L21*100</f>
        <v>#DIV/0!</v>
      </c>
      <c r="J36" s="54"/>
      <c r="K36" s="58" t="s">
        <v>30</v>
      </c>
      <c r="L36" s="71" t="e">
        <f>I36-M36</f>
        <v>#DIV/0!</v>
      </c>
      <c r="M36" s="57">
        <v>15</v>
      </c>
    </row>
    <row r="37" spans="2:13" ht="13.5" customHeight="1">
      <c r="B37" s="64"/>
      <c r="C37" s="64"/>
      <c r="D37" s="64"/>
      <c r="E37" s="64"/>
      <c r="F37" s="65"/>
      <c r="G37" s="65"/>
      <c r="H37" s="65"/>
      <c r="I37" s="55"/>
      <c r="J37" s="56"/>
      <c r="K37" s="58"/>
      <c r="L37" s="62"/>
      <c r="M37" s="57"/>
    </row>
    <row r="38" spans="2:13" ht="8.25" customHeight="1" thickBot="1">
      <c r="B38" s="15"/>
      <c r="C38" s="15"/>
      <c r="D38" s="15"/>
      <c r="E38" s="15"/>
      <c r="F38" s="17"/>
      <c r="G38" s="17"/>
      <c r="H38" s="17"/>
      <c r="I38" s="20"/>
      <c r="J38" s="20"/>
      <c r="K38" s="6"/>
      <c r="L38" s="19"/>
      <c r="M38" s="21"/>
    </row>
    <row r="39" spans="2:13" ht="14.25" customHeight="1" thickBot="1">
      <c r="B39" s="16"/>
      <c r="C39" s="16"/>
      <c r="D39" s="16"/>
      <c r="E39" s="16"/>
      <c r="F39" s="14"/>
      <c r="K39" s="13"/>
      <c r="L39" s="18" t="e">
        <f>I40-M40</f>
        <v>#DIV/0!</v>
      </c>
      <c r="M39" s="22"/>
    </row>
    <row r="40" spans="2:13" ht="13.5" customHeight="1">
      <c r="B40" s="64" t="s">
        <v>16</v>
      </c>
      <c r="C40" s="64"/>
      <c r="D40" s="64"/>
      <c r="E40" s="64"/>
      <c r="F40" s="65" t="s">
        <v>31</v>
      </c>
      <c r="G40" s="65"/>
      <c r="H40" s="65"/>
      <c r="I40" s="53" t="e">
        <f>L32/L21*100</f>
        <v>#DIV/0!</v>
      </c>
      <c r="J40" s="54"/>
      <c r="K40" s="58" t="s">
        <v>30</v>
      </c>
      <c r="L40" s="61" t="e">
        <f>I40-M40</f>
        <v>#DIV/0!</v>
      </c>
      <c r="M40" s="57">
        <v>20</v>
      </c>
    </row>
    <row r="41" spans="2:13" ht="13.5" customHeight="1">
      <c r="B41" s="64"/>
      <c r="C41" s="64"/>
      <c r="D41" s="64"/>
      <c r="E41" s="64"/>
      <c r="F41" s="65"/>
      <c r="G41" s="65"/>
      <c r="H41" s="65"/>
      <c r="I41" s="55"/>
      <c r="J41" s="56"/>
      <c r="K41" s="58"/>
      <c r="L41" s="62"/>
      <c r="M41" s="57"/>
    </row>
  </sheetData>
  <sheetProtection/>
  <mergeCells count="45">
    <mergeCell ref="L36:L37"/>
    <mergeCell ref="L21:M21"/>
    <mergeCell ref="I22:J22"/>
    <mergeCell ref="I36:J37"/>
    <mergeCell ref="I25:J25"/>
    <mergeCell ref="I27:J27"/>
    <mergeCell ref="I18:J18"/>
    <mergeCell ref="I20:J20"/>
    <mergeCell ref="K40:K41"/>
    <mergeCell ref="F30:G31"/>
    <mergeCell ref="L40:L41"/>
    <mergeCell ref="B3:M7"/>
    <mergeCell ref="B36:E37"/>
    <mergeCell ref="B40:E41"/>
    <mergeCell ref="F36:H37"/>
    <mergeCell ref="F40:H41"/>
    <mergeCell ref="I33:J33"/>
    <mergeCell ref="L26:M26"/>
    <mergeCell ref="M9:M10"/>
    <mergeCell ref="L9:L10"/>
    <mergeCell ref="I40:J41"/>
    <mergeCell ref="M36:M37"/>
    <mergeCell ref="C32:D32"/>
    <mergeCell ref="B16:F16"/>
    <mergeCell ref="L32:M32"/>
    <mergeCell ref="M40:M41"/>
    <mergeCell ref="F32:G32"/>
    <mergeCell ref="K36:K37"/>
    <mergeCell ref="B14:F14"/>
    <mergeCell ref="B15:F15"/>
    <mergeCell ref="K19:M19"/>
    <mergeCell ref="B11:F11"/>
    <mergeCell ref="B12:F12"/>
    <mergeCell ref="B13:F13"/>
    <mergeCell ref="K18:M18"/>
    <mergeCell ref="C30:D31"/>
    <mergeCell ref="C26:D26"/>
    <mergeCell ref="F26:G26"/>
    <mergeCell ref="C21:D21"/>
    <mergeCell ref="I31:J31"/>
    <mergeCell ref="B9:F10"/>
    <mergeCell ref="F21:G21"/>
    <mergeCell ref="J10:K10"/>
    <mergeCell ref="H10:I10"/>
    <mergeCell ref="G9:G10"/>
  </mergeCells>
  <dataValidations count="1">
    <dataValidation type="list" allowBlank="1" showInputMessage="1" showErrorMessage="1" error="無効なデータが入力されました。" sqref="K18:M18">
      <formula1>$B$11:$B$16</formula1>
    </dataValidation>
  </dataValidations>
  <printOptions horizontalCentered="1" verticalCentered="1"/>
  <pageMargins left="0.75" right="0.51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村木　俊昭</cp:lastModifiedBy>
  <cp:lastPrinted>2018-03-30T04:08:09Z</cp:lastPrinted>
  <dcterms:created xsi:type="dcterms:W3CDTF">2007-06-05T02:52:00Z</dcterms:created>
  <dcterms:modified xsi:type="dcterms:W3CDTF">2018-03-30T04:08:15Z</dcterms:modified>
  <cp:category/>
  <cp:version/>
  <cp:contentType/>
  <cp:contentStatus/>
</cp:coreProperties>
</file>