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5 上水道経営係\★管理係\13.調査 報告\★調査報告（財政課）\調査報告（財政課）Ｈ30\経営比較分析表(H２９年度決算）\"/>
    </mc:Choice>
  </mc:AlternateContent>
  <workbookProtection workbookAlgorithmName="SHA-512" workbookHashValue="ik76hWdhhx6eGF4GNBnhunEFrFDzDCdGCbBB3L0y8ma5mLApOT+XZgTRL0R2W1Jyg6tNFFawe8BNlmUhS3pOGQ==" workbookSaltValue="raKalOB++VpRuo07qW3zIg==" workbookSpinCount="100000" lockStructure="1"/>
  <bookViews>
    <workbookView xWindow="0" yWindow="0" windowWidth="20490" windowHeight="69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<sst xmlns="http://schemas.openxmlformats.org/spreadsheetml/2006/main" count="232" uniqueCount="120">
  <si>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</si>
  <si>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</si>
  <si>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</si>
  <si>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</si>
  <si>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</si>
  <si>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</si>
  <si>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</si>
  <si>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</si>
  <si>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</si>
  <si>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</si>
  <si>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</si>
  <si>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</si>
  <si>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</si>
  <si>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</si>
  <si>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</si>
  <si>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</si>
  <si>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</si>
  <si>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</si>
  <si>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</si>
  <si>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</si>
  <si>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</si>
  <si>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</si>
  <si>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</si>
  <si>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</si>
  <si>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</si>
  <si>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</si>
  <si>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</si>
  <si>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</si>
  <si>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</si>
  <si>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</si>
  <si>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</si>
  <si>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</si>
  <si>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</si>
  <si>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</si>
  <si>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</si>
  <si>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</si>
  <si>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</si>
  <si>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</si>
  <si>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</si>
  <si>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</si>
  <si>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</si>
  <si>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</si>
  <si>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</si>
  <si>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</si>
  <si>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</si>
  <si>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</si>
  <si>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</si>
  <si>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</si>
  <si>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</si>
  <si>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</si>
  <si>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</si>
  <si>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</si>
  <si>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</si>
  <si>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</si>
  <si>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</si>
  <si>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</si>
  <si>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</si>
  <si>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</si>
  <si>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</si>
  <si>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</si>
  <si>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</si>
  <si>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</si>
  <si>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</si>
  <si>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</si>
  <si>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</si>
  <si>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</si>
  <si>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</si>
  <si>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</si>
  <si>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</si>
  <si>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</si>
  <si>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</si>
  <si>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</si>
  <si>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</si>
  <si>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</si>
  <si>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</si>
  <si>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</si>
  <si>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</si>
  <si>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</si>
  <si>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</si>
  <si>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</si>
  <si>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</si>
  <si>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</si>
  <si>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</si>
  <si>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</si>
  <si>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</si>
  <si>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</si>
  <si>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</si>
  <si>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</si>
  <si>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</si>
  <si>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</si>
  <si>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</si>
  <si>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</si>
  <si>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</si>
  <si>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</si>
  <si>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</si>
  <si>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</si>
  <si>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</si>
  <si>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</si>
  <si>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</si>
  <si>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</si>
  <si>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</si>
  <si>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</si>
  <si>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</si>
  <si>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</si>
  <si>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</si>
  <si>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</si>
  <si>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</si>
  <si>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</si>
  <si>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</si>
  <si>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</si>
  <si>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</si>
  <si>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</si>
  <si>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</si>
  <si>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</si>
  <si>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</si>
  <si>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</si>
  <si>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</si>
  <si>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おいては、経常収支比率及び料金回収率が近年は毎年100％を超えており、現状は良好であると言えます。しかし、給水人口の減少や節水型社会の浸透により、水需要の増加は見込めない状況です。加えて施設の老朽化と更新時期を迎えるため、今後厳しい経営状況を迎えると考えられます。平成30年度に新水道ビジョンを策定し、老朽施設の更新を計画的に進めていくとともに、施設の統廃合や合理化を進めていく必要があります。また、健全で効率のよい経営を維持していくため、中長期的な財政計画に基づく経営を行うとともに、水需要の変化を敏感にとらえ、計画の見直しを柔軟に行っていく必要があると考えます。</t>
    <rPh sb="147" eb="148">
      <t>シン</t>
    </rPh>
    <rPh sb="148" eb="150">
      <t>スイドウ</t>
    </rPh>
    <phoneticPr fontId="4"/>
  </si>
  <si>
    <t>　経営の健全性については、①経常収支比率と⑤料金回収率が共に100％を超えており、黒字経営を維持し、経営に必要な経費を料金で賄うことができている状況を表しています。経常収支比率が平成28年度と比べて2.62％減少していますが、主な要因は、水需要の低下による給水収益の減少及び、維持管理費、減価償却費等の増加によるものです。類似団体平均値を上回っており、収支は健全な水準にあると言えます。今後も黒字経営を維持できるよう効率化を図り、経営健全化に努めます。
　経営の効率性については、甲賀市は給水区域が広範囲にわたることや、地形的な問題から施設を多く抱えており、経常費用（減価償却費や施設の維持管理に係る費用）が多いことから⑥給水原価が類似団体平均値や全国平均値をともに上回っています。
　⑦施設利用率は一日配水能力に対する一日平均配水量の割合でありますが、昨年度に比べ増加しています。しかし、施設の稼働が収益につながっているかを判断する⑧有収率は減少しており、漏水等による収益につながらない配水が増加したと考えられます。給水人口の減少に伴い配水量も減少していくと考えられることから、施設の統廃合等を行うとともに、引き続き漏水調査や老朽管の更新等を実施していきます。</t>
    <rPh sb="82" eb="84">
      <t>ケイジョウ</t>
    </rPh>
    <rPh sb="84" eb="86">
      <t>シュウシ</t>
    </rPh>
    <rPh sb="86" eb="88">
      <t>ヒリツ</t>
    </rPh>
    <rPh sb="89" eb="91">
      <t>ヘイセイ</t>
    </rPh>
    <rPh sb="93" eb="95">
      <t>ネンド</t>
    </rPh>
    <rPh sb="96" eb="97">
      <t>クラ</t>
    </rPh>
    <rPh sb="104" eb="106">
      <t>ゲンショウ</t>
    </rPh>
    <rPh sb="113" eb="114">
      <t>オモ</t>
    </rPh>
    <rPh sb="115" eb="117">
      <t>ヨウイン</t>
    </rPh>
    <rPh sb="119" eb="120">
      <t>ミズ</t>
    </rPh>
    <rPh sb="120" eb="122">
      <t>ジュヨウ</t>
    </rPh>
    <rPh sb="123" eb="125">
      <t>テイカ</t>
    </rPh>
    <rPh sb="128" eb="130">
      <t>キュウスイ</t>
    </rPh>
    <rPh sb="130" eb="132">
      <t>シュウエキ</t>
    </rPh>
    <rPh sb="133" eb="135">
      <t>ゲンショウ</t>
    </rPh>
    <rPh sb="135" eb="136">
      <t>オヨ</t>
    </rPh>
    <rPh sb="138" eb="140">
      <t>イジ</t>
    </rPh>
    <rPh sb="140" eb="143">
      <t>カンリヒ</t>
    </rPh>
    <rPh sb="144" eb="146">
      <t>ゲンカ</t>
    </rPh>
    <rPh sb="146" eb="148">
      <t>ショウキャク</t>
    </rPh>
    <rPh sb="148" eb="149">
      <t>ヒ</t>
    </rPh>
    <rPh sb="149" eb="150">
      <t>トウ</t>
    </rPh>
    <rPh sb="151" eb="153">
      <t>ゾウカ</t>
    </rPh>
    <phoneticPr fontId="4"/>
  </si>
  <si>
    <t>　①有形固定資産減価償却率は、償却対象資産の減価償却がどの程度進んでいるかを表す指標で、資産の老朽化度合いを示しています。類似団体の平均値より老朽化度合いは低いと言えますが、年々増加し老朽化度合いが進んでいます。②管路経年化率は、法定耐用年数を超えた管路延長の割合を表す指標で、管路の老朽化度合いを示しています。また、③管路更新率は、更新した管路延長の割合を示しています。昨年度は類似団体の平均値を下回る低い値となっていましたが、今年度は類似団体を上回る値となっています。経年化率は次第に進行していくため、今後も計画的に管路の更新を進めていく必要があると考えます。</t>
    <rPh sb="199" eb="200">
      <t>シタ</t>
    </rPh>
    <rPh sb="200" eb="201">
      <t>マワ</t>
    </rPh>
    <rPh sb="202" eb="203">
      <t>ヒク</t>
    </rPh>
    <rPh sb="204" eb="205">
      <t>アタイ</t>
    </rPh>
    <rPh sb="215" eb="218">
      <t>コンネンド</t>
    </rPh>
    <rPh sb="219" eb="221">
      <t>ルイジ</t>
    </rPh>
    <rPh sb="221" eb="223">
      <t>ダンタイ</t>
    </rPh>
    <rPh sb="224" eb="226">
      <t>ウワマワ</t>
    </rPh>
    <rPh sb="227" eb="228">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</si>
</sst>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0.86</c:v>
                </c:pt>
                <c:pt idx="1">
                  <c:v>1.05</c:v>
                </c:pt>
                <c:pt idx="2">
                  <c:v>1.0900000000000001</c:v>
                </c:pt>
                <c:pt idx="3">
                  <c:v>0.55000000000000004</c:v>
                </c:pt>
                <c:pt idx="4">
                  <c:v>0.89</c:v>
                </c:pt>
              </c:numCache>
            </c:numRef>
          </c:val>
          <c:extLst>
            <c:ext xmlns:c16="http://schemas.microsoft.com/office/drawing/2014/chart" uri="{C3380CC4-5D6E-409C-BE32-E72D297353CC}">
              <c16:uniqueId val="{00000000-3816-4744-AD47-A05A9346357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3816-4744-AD47-A05A9346357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61.75</c:v>
                </c:pt>
                <c:pt idx="1">
                  <c:v>60.36</c:v>
                </c:pt>
                <c:pt idx="2">
                  <c:v>60.1</c:v>
                </c:pt>
                <c:pt idx="3">
                  <c:v>62.64</c:v>
                </c:pt>
                <c:pt idx="4">
                  <c:v>63.01</c:v>
                </c:pt>
              </c:numCache>
            </c:numRef>
          </c:val>
          <c:extLst>
            <c:ext xmlns:c16="http://schemas.microsoft.com/office/drawing/2014/chart" uri="{C3380CC4-5D6E-409C-BE32-E72D297353CC}">
              <c16:uniqueId val="{00000000-3FA2-4D85-A92A-785242A1F54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3FA2-4D85-A92A-785242A1F54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87.54</c:v>
                </c:pt>
                <c:pt idx="1">
                  <c:v>87.52</c:v>
                </c:pt>
                <c:pt idx="2">
                  <c:v>87.48</c:v>
                </c:pt>
                <c:pt idx="3">
                  <c:v>85.29</c:v>
                </c:pt>
                <c:pt idx="4">
                  <c:v>82.73</c:v>
                </c:pt>
              </c:numCache>
            </c:numRef>
          </c:val>
          <c:extLst>
            <c:ext xmlns:c16="http://schemas.microsoft.com/office/drawing/2014/chart" uri="{C3380CC4-5D6E-409C-BE32-E72D297353CC}">
              <c16:uniqueId val="{00000000-9530-4C95-A487-7B66FCD6A2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9530-4C95-A487-7B66FCD6A2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110.85</c:v>
                </c:pt>
                <c:pt idx="1">
                  <c:v>111.58</c:v>
                </c:pt>
                <c:pt idx="2">
                  <c:v>108.72</c:v>
                </c:pt>
                <c:pt idx="3">
                  <c:v>115.7</c:v>
                </c:pt>
                <c:pt idx="4">
                  <c:v>113.08</c:v>
                </c:pt>
              </c:numCache>
            </c:numRef>
          </c:val>
          <c:extLst>
            <c:ext xmlns:c16="http://schemas.microsoft.com/office/drawing/2014/chart" uri="{C3380CC4-5D6E-409C-BE32-E72D297353CC}">
              <c16:uniqueId val="{00000000-0E9D-45AC-B662-6AD3687E2CE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0E9D-45AC-B662-6AD3687E2CE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27.74</c:v>
                </c:pt>
                <c:pt idx="1">
                  <c:v>39.979999999999997</c:v>
                </c:pt>
                <c:pt idx="2">
                  <c:v>41.19</c:v>
                </c:pt>
                <c:pt idx="3">
                  <c:v>42.89</c:v>
                </c:pt>
                <c:pt idx="4">
                  <c:v>44.42</c:v>
                </c:pt>
              </c:numCache>
            </c:numRef>
          </c:val>
          <c:extLst>
            <c:ext xmlns:c16="http://schemas.microsoft.com/office/drawing/2014/chart" uri="{C3380CC4-5D6E-409C-BE32-E72D297353CC}">
              <c16:uniqueId val="{00000000-92A3-4EA1-BF59-CC53501BE9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92A3-4EA1-BF59-CC53501BE9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12.28</c:v>
                </c:pt>
                <c:pt idx="1">
                  <c:v>13.13</c:v>
                </c:pt>
                <c:pt idx="2">
                  <c:v>11.69</c:v>
                </c:pt>
                <c:pt idx="3">
                  <c:v>11.62</c:v>
                </c:pt>
                <c:pt idx="4">
                  <c:v>10.34</c:v>
                </c:pt>
              </c:numCache>
            </c:numRef>
          </c:val>
          <c:extLst>
            <c:ext xmlns:c16="http://schemas.microsoft.com/office/drawing/2014/chart" uri="{C3380CC4-5D6E-409C-BE32-E72D297353CC}">
              <c16:uniqueId val="{00000000-B783-480A-9551-F7035020B8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B783-480A-9551-F7035020B8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D0-4E2D-8C81-122685B99D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C7D0-4E2D-8C81-122685B99D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864.73</c:v>
                </c:pt>
                <c:pt idx="1">
                  <c:v>422.1</c:v>
                </c:pt>
                <c:pt idx="2">
                  <c:v>389.25</c:v>
                </c:pt>
                <c:pt idx="3">
                  <c:v>484.5</c:v>
                </c:pt>
                <c:pt idx="4">
                  <c:v>476.89</c:v>
                </c:pt>
              </c:numCache>
            </c:numRef>
          </c:val>
          <c:extLst>
            <c:ext xmlns:c16="http://schemas.microsoft.com/office/drawing/2014/chart" uri="{C3380CC4-5D6E-409C-BE32-E72D297353CC}">
              <c16:uniqueId val="{00000000-3F84-4205-BB86-997F4B6482F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3F84-4205-BB86-997F4B6482F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292.17</c:v>
                </c:pt>
                <c:pt idx="1">
                  <c:v>293.85000000000002</c:v>
                </c:pt>
                <c:pt idx="2">
                  <c:v>299.88</c:v>
                </c:pt>
                <c:pt idx="3">
                  <c:v>288.79000000000002</c:v>
                </c:pt>
                <c:pt idx="4">
                  <c:v>292.98</c:v>
                </c:pt>
              </c:numCache>
            </c:numRef>
          </c:val>
          <c:extLst>
            <c:ext xmlns:c16="http://schemas.microsoft.com/office/drawing/2014/chart" uri="{C3380CC4-5D6E-409C-BE32-E72D297353CC}">
              <c16:uniqueId val="{00000000-B3F0-4FCB-816A-5A2C357C884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B3F0-4FCB-816A-5A2C357C884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100.5</c:v>
                </c:pt>
                <c:pt idx="1">
                  <c:v>103.35</c:v>
                </c:pt>
                <c:pt idx="2">
                  <c:v>104.27</c:v>
                </c:pt>
                <c:pt idx="3">
                  <c:v>113.13</c:v>
                </c:pt>
                <c:pt idx="4">
                  <c:v>110.17</c:v>
                </c:pt>
              </c:numCache>
            </c:numRef>
          </c:val>
          <c:extLst>
            <c:ext xmlns:c16="http://schemas.microsoft.com/office/drawing/2014/chart" uri="{C3380CC4-5D6E-409C-BE32-E72D297353CC}">
              <c16:uniqueId val="{00000000-3472-42FD-8FB0-9C2B64481D2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3472-42FD-8FB0-9C2B64481D2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207.11</c:v>
                </c:pt>
                <c:pt idx="1">
                  <c:v>202.47</c:v>
                </c:pt>
                <c:pt idx="2">
                  <c:v>199.97</c:v>
                </c:pt>
                <c:pt idx="3">
                  <c:v>184.18</c:v>
                </c:pt>
                <c:pt idx="4">
                  <c:v>189.55</c:v>
                </c:pt>
              </c:numCache>
            </c:numRef>
          </c:val>
          <c:extLst>
            <c:ext xmlns:c16="http://schemas.microsoft.com/office/drawing/2014/chart" uri="{C3380CC4-5D6E-409C-BE32-E72D297353CC}">
              <c16:uniqueId val="{00000000-269D-460F-9DA8-3738FD7736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269D-460F-9DA8-3738FD7736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2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甲賀市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91410</v>
      </c>
      <c r="AM8" s="70"/>
      <c r="AN8" s="70"/>
      <c r="AO8" s="70"/>
      <c r="AP8" s="70"/>
      <c r="AQ8" s="70"/>
      <c r="AR8" s="70"/>
      <c r="AS8" s="70"/>
      <c r="AT8" s="66">
        <f>データ!$S$6</f>
        <v>481.62</v>
      </c>
      <c r="AU8" s="67"/>
      <c r="AV8" s="67"/>
      <c r="AW8" s="67"/>
      <c r="AX8" s="67"/>
      <c r="AY8" s="67"/>
      <c r="AZ8" s="67"/>
      <c r="BA8" s="67"/>
      <c r="BB8" s="69">
        <f>データ!$T$6</f>
        <v>189.8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69.2</v>
      </c>
      <c r="J10" s="67"/>
      <c r="K10" s="67"/>
      <c r="L10" s="67"/>
      <c r="M10" s="67"/>
      <c r="N10" s="67"/>
      <c r="O10" s="68"/>
      <c r="P10" s="69">
        <f>データ!$P$6</f>
        <v>99.77</v>
      </c>
      <c r="Q10" s="69"/>
      <c r="R10" s="69"/>
      <c r="S10" s="69"/>
      <c r="T10" s="69"/>
      <c r="U10" s="69"/>
      <c r="V10" s="69"/>
      <c r="W10" s="70">
        <f>データ!$Q$6</f>
        <v>3229</v>
      </c>
      <c r="X10" s="70"/>
      <c r="Y10" s="70"/>
      <c r="Z10" s="70"/>
      <c r="AA10" s="70"/>
      <c r="AB10" s="70"/>
      <c r="AC10" s="70"/>
      <c r="AD10" s="2"/>
      <c r="AE10" s="2"/>
      <c r="AF10" s="2"/>
      <c r="AG10" s="2"/>
      <c r="AH10" s="4"/>
      <c r="AI10" s="4"/>
      <c r="AJ10" s="4"/>
      <c r="AK10" s="4"/>
      <c r="AL10" s="70">
        <f>データ!$U$6</f>
        <v>91989</v>
      </c>
      <c r="AM10" s="70"/>
      <c r="AN10" s="70"/>
      <c r="AO10" s="70"/>
      <c r="AP10" s="70"/>
      <c r="AQ10" s="70"/>
      <c r="AR10" s="70"/>
      <c r="AS10" s="70"/>
      <c r="AT10" s="66">
        <f>データ!$V$6</f>
        <v>204.9</v>
      </c>
      <c r="AU10" s="67"/>
      <c r="AV10" s="67"/>
      <c r="AW10" s="67"/>
      <c r="AX10" s="67"/>
      <c r="AY10" s="67"/>
      <c r="AZ10" s="67"/>
      <c r="BA10" s="67"/>
      <c r="BB10" s="69">
        <f>データ!$W$6</f>
        <v>448.95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cPwpENX+HaWF4YOt7ICQ6gfAFRFS3XOGmD4i3YcSOGPzPj//AFT4+T6QComd8S70c2Kfe2Jtkpt66jUYm36tg==" saltValue="6ag4lnCMp7D73mTGCNyOk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252093</v>
      </c>
      <c r="D6" s="33">
        <f t="shared" si="3"/>
        <v>46</v>
      </c>
      <c r="E6" s="33">
        <f t="shared" si="3"/>
        <v>1</v>
      </c>
      <c r="F6" s="33">
        <f t="shared" si="3"/>
        <v>0</v>
      </c>
      <c r="G6" s="33">
        <f t="shared" si="3"/>
        <v>1</v>
      </c>
      <c r="H6" s="33" t="str">
        <f t="shared" si="3"/>
        <v>滋賀県　甲賀市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69.2</v>
      </c>
      <c r="P6" s="34">
        <f t="shared" si="3"/>
        <v>99.77</v>
      </c>
      <c r="Q6" s="34">
        <f t="shared" si="3"/>
        <v>3229</v>
      </c>
      <c r="R6" s="34">
        <f t="shared" si="3"/>
        <v>91410</v>
      </c>
      <c r="S6" s="34">
        <f t="shared" si="3"/>
        <v>481.62</v>
      </c>
      <c r="T6" s="34">
        <f t="shared" si="3"/>
        <v>189.8</v>
      </c>
      <c r="U6" s="34">
        <f t="shared" si="3"/>
        <v>91989</v>
      </c>
      <c r="V6" s="34">
        <f t="shared" si="3"/>
        <v>204.9</v>
      </c>
      <c r="W6" s="34">
        <f t="shared" si="3"/>
        <v>448.95</v>
      </c>
      <c r="X6" s="35">
        <f>IF(X7="",NA(),X7)</f>
        <v>110.85</v>
      </c>
      <c r="Y6" s="35">
        <f t="shared" ref="Y6:AG6" si="4">IF(Y7="",NA(),Y7)</f>
        <v>111.58</v>
      </c>
      <c r="Z6" s="35">
        <f t="shared" si="4"/>
        <v>108.72</v>
      </c>
      <c r="AA6" s="35">
        <f t="shared" si="4"/>
        <v>115.7</v>
      </c>
      <c r="AB6" s="35">
        <f t="shared" si="4"/>
        <v>113.08</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864.73</v>
      </c>
      <c r="AU6" s="35">
        <f t="shared" ref="AU6:BC6" si="6">IF(AU7="",NA(),AU7)</f>
        <v>422.1</v>
      </c>
      <c r="AV6" s="35">
        <f t="shared" si="6"/>
        <v>389.25</v>
      </c>
      <c r="AW6" s="35">
        <f t="shared" si="6"/>
        <v>484.5</v>
      </c>
      <c r="AX6" s="35">
        <f t="shared" si="6"/>
        <v>476.89</v>
      </c>
      <c r="AY6" s="35">
        <f t="shared" si="6"/>
        <v>739.59</v>
      </c>
      <c r="AZ6" s="35">
        <f t="shared" si="6"/>
        <v>335.95</v>
      </c>
      <c r="BA6" s="35">
        <f t="shared" si="6"/>
        <v>346.59</v>
      </c>
      <c r="BB6" s="35">
        <f t="shared" si="6"/>
        <v>357.82</v>
      </c>
      <c r="BC6" s="35">
        <f t="shared" si="6"/>
        <v>355.5</v>
      </c>
      <c r="BD6" s="34" t="str">
        <f>IF(BD7="","",IF(BD7="-","【-】","【"&amp;SUBSTITUTE(TEXT(BD7,"#,##0.00"),"-","△")&amp;"】"))</f>
        <v>【264.34】</v>
      </c>
      <c r="BE6" s="35">
        <f>IF(BE7="",NA(),BE7)</f>
        <v>292.17</v>
      </c>
      <c r="BF6" s="35">
        <f t="shared" ref="BF6:BN6" si="7">IF(BF7="",NA(),BF7)</f>
        <v>293.85000000000002</v>
      </c>
      <c r="BG6" s="35">
        <f t="shared" si="7"/>
        <v>299.88</v>
      </c>
      <c r="BH6" s="35">
        <f t="shared" si="7"/>
        <v>288.79000000000002</v>
      </c>
      <c r="BI6" s="35">
        <f t="shared" si="7"/>
        <v>292.98</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100.5</v>
      </c>
      <c r="BQ6" s="35">
        <f t="shared" ref="BQ6:BY6" si="8">IF(BQ7="",NA(),BQ7)</f>
        <v>103.35</v>
      </c>
      <c r="BR6" s="35">
        <f t="shared" si="8"/>
        <v>104.27</v>
      </c>
      <c r="BS6" s="35">
        <f t="shared" si="8"/>
        <v>113.13</v>
      </c>
      <c r="BT6" s="35">
        <f t="shared" si="8"/>
        <v>110.17</v>
      </c>
      <c r="BU6" s="35">
        <f t="shared" si="8"/>
        <v>99.46</v>
      </c>
      <c r="BV6" s="35">
        <f t="shared" si="8"/>
        <v>105.21</v>
      </c>
      <c r="BW6" s="35">
        <f t="shared" si="8"/>
        <v>105.71</v>
      </c>
      <c r="BX6" s="35">
        <f t="shared" si="8"/>
        <v>106.01</v>
      </c>
      <c r="BY6" s="35">
        <f t="shared" si="8"/>
        <v>104.57</v>
      </c>
      <c r="BZ6" s="34" t="str">
        <f>IF(BZ7="","",IF(BZ7="-","【-】","【"&amp;SUBSTITUTE(TEXT(BZ7,"#,##0.00"),"-","△")&amp;"】"))</f>
        <v>【104.36】</v>
      </c>
      <c r="CA6" s="35">
        <f>IF(CA7="",NA(),CA7)</f>
        <v>207.11</v>
      </c>
      <c r="CB6" s="35">
        <f t="shared" ref="CB6:CJ6" si="9">IF(CB7="",NA(),CB7)</f>
        <v>202.47</v>
      </c>
      <c r="CC6" s="35">
        <f t="shared" si="9"/>
        <v>199.97</v>
      </c>
      <c r="CD6" s="35">
        <f t="shared" si="9"/>
        <v>184.18</v>
      </c>
      <c r="CE6" s="35">
        <f t="shared" si="9"/>
        <v>189.55</v>
      </c>
      <c r="CF6" s="35">
        <f t="shared" si="9"/>
        <v>171.78</v>
      </c>
      <c r="CG6" s="35">
        <f t="shared" si="9"/>
        <v>162.59</v>
      </c>
      <c r="CH6" s="35">
        <f t="shared" si="9"/>
        <v>162.15</v>
      </c>
      <c r="CI6" s="35">
        <f t="shared" si="9"/>
        <v>162.24</v>
      </c>
      <c r="CJ6" s="35">
        <f t="shared" si="9"/>
        <v>165.47</v>
      </c>
      <c r="CK6" s="34" t="str">
        <f>IF(CK7="","",IF(CK7="-","【-】","【"&amp;SUBSTITUTE(TEXT(CK7,"#,##0.00"),"-","△")&amp;"】"))</f>
        <v>【165.71】</v>
      </c>
      <c r="CL6" s="35">
        <f>IF(CL7="",NA(),CL7)</f>
        <v>61.75</v>
      </c>
      <c r="CM6" s="35">
        <f t="shared" ref="CM6:CU6" si="10">IF(CM7="",NA(),CM7)</f>
        <v>60.36</v>
      </c>
      <c r="CN6" s="35">
        <f t="shared" si="10"/>
        <v>60.1</v>
      </c>
      <c r="CO6" s="35">
        <f t="shared" si="10"/>
        <v>62.64</v>
      </c>
      <c r="CP6" s="35">
        <f t="shared" si="10"/>
        <v>63.01</v>
      </c>
      <c r="CQ6" s="35">
        <f t="shared" si="10"/>
        <v>59.68</v>
      </c>
      <c r="CR6" s="35">
        <f t="shared" si="10"/>
        <v>59.17</v>
      </c>
      <c r="CS6" s="35">
        <f t="shared" si="10"/>
        <v>59.34</v>
      </c>
      <c r="CT6" s="35">
        <f t="shared" si="10"/>
        <v>59.11</v>
      </c>
      <c r="CU6" s="35">
        <f t="shared" si="10"/>
        <v>59.74</v>
      </c>
      <c r="CV6" s="34" t="str">
        <f>IF(CV7="","",IF(CV7="-","【-】","【"&amp;SUBSTITUTE(TEXT(CV7,"#,##0.00"),"-","△")&amp;"】"))</f>
        <v>【60.41】</v>
      </c>
      <c r="CW6" s="35">
        <f>IF(CW7="",NA(),CW7)</f>
        <v>87.54</v>
      </c>
      <c r="CX6" s="35">
        <f t="shared" ref="CX6:DF6" si="11">IF(CX7="",NA(),CX7)</f>
        <v>87.52</v>
      </c>
      <c r="CY6" s="35">
        <f t="shared" si="11"/>
        <v>87.48</v>
      </c>
      <c r="CZ6" s="35">
        <f t="shared" si="11"/>
        <v>85.29</v>
      </c>
      <c r="DA6" s="35">
        <f t="shared" si="11"/>
        <v>82.73</v>
      </c>
      <c r="DB6" s="35">
        <f t="shared" si="11"/>
        <v>87.63</v>
      </c>
      <c r="DC6" s="35">
        <f t="shared" si="11"/>
        <v>87.6</v>
      </c>
      <c r="DD6" s="35">
        <f t="shared" si="11"/>
        <v>87.74</v>
      </c>
      <c r="DE6" s="35">
        <f t="shared" si="11"/>
        <v>87.91</v>
      </c>
      <c r="DF6" s="35">
        <f t="shared" si="11"/>
        <v>87.28</v>
      </c>
      <c r="DG6" s="34" t="str">
        <f>IF(DG7="","",IF(DG7="-","【-】","【"&amp;SUBSTITUTE(TEXT(DG7,"#,##0.00"),"-","△")&amp;"】"))</f>
        <v>【89.93】</v>
      </c>
      <c r="DH6" s="35">
        <f>IF(DH7="",NA(),DH7)</f>
        <v>27.74</v>
      </c>
      <c r="DI6" s="35">
        <f t="shared" ref="DI6:DQ6" si="12">IF(DI7="",NA(),DI7)</f>
        <v>39.979999999999997</v>
      </c>
      <c r="DJ6" s="35">
        <f t="shared" si="12"/>
        <v>41.19</v>
      </c>
      <c r="DK6" s="35">
        <f t="shared" si="12"/>
        <v>42.89</v>
      </c>
      <c r="DL6" s="35">
        <f t="shared" si="12"/>
        <v>44.42</v>
      </c>
      <c r="DM6" s="35">
        <f t="shared" si="12"/>
        <v>39.65</v>
      </c>
      <c r="DN6" s="35">
        <f t="shared" si="12"/>
        <v>45.25</v>
      </c>
      <c r="DO6" s="35">
        <f t="shared" si="12"/>
        <v>46.27</v>
      </c>
      <c r="DP6" s="35">
        <f t="shared" si="12"/>
        <v>46.88</v>
      </c>
      <c r="DQ6" s="35">
        <f t="shared" si="12"/>
        <v>46.94</v>
      </c>
      <c r="DR6" s="34" t="str">
        <f>IF(DR7="","",IF(DR7="-","【-】","【"&amp;SUBSTITUTE(TEXT(DR7,"#,##0.00"),"-","△")&amp;"】"))</f>
        <v>【48.12】</v>
      </c>
      <c r="DS6" s="35">
        <f>IF(DS7="",NA(),DS7)</f>
        <v>12.28</v>
      </c>
      <c r="DT6" s="35">
        <f t="shared" ref="DT6:EB6" si="13">IF(DT7="",NA(),DT7)</f>
        <v>13.13</v>
      </c>
      <c r="DU6" s="35">
        <f t="shared" si="13"/>
        <v>11.69</v>
      </c>
      <c r="DV6" s="35">
        <f t="shared" si="13"/>
        <v>11.62</v>
      </c>
      <c r="DW6" s="35">
        <f t="shared" si="13"/>
        <v>10.34</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0.86</v>
      </c>
      <c r="EE6" s="35">
        <f t="shared" ref="EE6:EM6" si="14">IF(EE7="",NA(),EE7)</f>
        <v>1.05</v>
      </c>
      <c r="EF6" s="35">
        <f t="shared" si="14"/>
        <v>1.0900000000000001</v>
      </c>
      <c r="EG6" s="35">
        <f t="shared" si="14"/>
        <v>0.55000000000000004</v>
      </c>
      <c r="EH6" s="35">
        <f t="shared" si="14"/>
        <v>0.89</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252093</v>
      </c>
      <c r="D7" s="37">
        <v>46</v>
      </c>
      <c r="E7" s="37">
        <v>1</v>
      </c>
      <c r="F7" s="37">
        <v>0</v>
      </c>
      <c r="G7" s="37">
        <v>1</v>
      </c>
      <c r="H7" s="37" t="s">
        <v>105</v>
      </c>
      <c r="I7" s="37" t="s">
        <v>106</v>
      </c>
      <c r="J7" s="37" t="s">
        <v>107</v>
      </c>
      <c r="K7" s="37" t="s">
        <v>108</v>
      </c>
      <c r="L7" s="37" t="s">
        <v>109</v>
      </c>
      <c r="M7" s="37" t="s">
        <v>110</v>
      </c>
      <c r="N7" s="38" t="s">
        <v>111</v>
      </c>
      <c r="O7" s="38">
        <v>69.2</v>
      </c>
      <c r="P7" s="38">
        <v>99.77</v>
      </c>
      <c r="Q7" s="38">
        <v>3229</v>
      </c>
      <c r="R7" s="38">
        <v>91410</v>
      </c>
      <c r="S7" s="38">
        <v>481.62</v>
      </c>
      <c r="T7" s="38">
        <v>189.8</v>
      </c>
      <c r="U7" s="38">
        <v>91989</v>
      </c>
      <c r="V7" s="38">
        <v>204.9</v>
      </c>
      <c r="W7" s="38">
        <v>448.95</v>
      </c>
      <c r="X7" s="38">
        <v>110.85</v>
      </c>
      <c r="Y7" s="38">
        <v>111.58</v>
      </c>
      <c r="Z7" s="38">
        <v>108.72</v>
      </c>
      <c r="AA7" s="38">
        <v>115.7</v>
      </c>
      <c r="AB7" s="38">
        <v>113.08</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864.73</v>
      </c>
      <c r="AU7" s="38">
        <v>422.1</v>
      </c>
      <c r="AV7" s="38">
        <v>389.25</v>
      </c>
      <c r="AW7" s="38">
        <v>484.5</v>
      </c>
      <c r="AX7" s="38">
        <v>476.89</v>
      </c>
      <c r="AY7" s="38">
        <v>739.59</v>
      </c>
      <c r="AZ7" s="38">
        <v>335.95</v>
      </c>
      <c r="BA7" s="38">
        <v>346.59</v>
      </c>
      <c r="BB7" s="38">
        <v>357.82</v>
      </c>
      <c r="BC7" s="38">
        <v>355.5</v>
      </c>
      <c r="BD7" s="38">
        <v>264.33999999999997</v>
      </c>
      <c r="BE7" s="38">
        <v>292.17</v>
      </c>
      <c r="BF7" s="38">
        <v>293.85000000000002</v>
      </c>
      <c r="BG7" s="38">
        <v>299.88</v>
      </c>
      <c r="BH7" s="38">
        <v>288.79000000000002</v>
      </c>
      <c r="BI7" s="38">
        <v>292.98</v>
      </c>
      <c r="BJ7" s="38">
        <v>324.08999999999997</v>
      </c>
      <c r="BK7" s="38">
        <v>319.82</v>
      </c>
      <c r="BL7" s="38">
        <v>312.02999999999997</v>
      </c>
      <c r="BM7" s="38">
        <v>307.45999999999998</v>
      </c>
      <c r="BN7" s="38">
        <v>312.58</v>
      </c>
      <c r="BO7" s="38">
        <v>274.27</v>
      </c>
      <c r="BP7" s="38">
        <v>100.5</v>
      </c>
      <c r="BQ7" s="38">
        <v>103.35</v>
      </c>
      <c r="BR7" s="38">
        <v>104.27</v>
      </c>
      <c r="BS7" s="38">
        <v>113.13</v>
      </c>
      <c r="BT7" s="38">
        <v>110.17</v>
      </c>
      <c r="BU7" s="38">
        <v>99.46</v>
      </c>
      <c r="BV7" s="38">
        <v>105.21</v>
      </c>
      <c r="BW7" s="38">
        <v>105.71</v>
      </c>
      <c r="BX7" s="38">
        <v>106.01</v>
      </c>
      <c r="BY7" s="38">
        <v>104.57</v>
      </c>
      <c r="BZ7" s="38">
        <v>104.36</v>
      </c>
      <c r="CA7" s="38">
        <v>207.11</v>
      </c>
      <c r="CB7" s="38">
        <v>202.47</v>
      </c>
      <c r="CC7" s="38">
        <v>199.97</v>
      </c>
      <c r="CD7" s="38">
        <v>184.18</v>
      </c>
      <c r="CE7" s="38">
        <v>189.55</v>
      </c>
      <c r="CF7" s="38">
        <v>171.78</v>
      </c>
      <c r="CG7" s="38">
        <v>162.59</v>
      </c>
      <c r="CH7" s="38">
        <v>162.15</v>
      </c>
      <c r="CI7" s="38">
        <v>162.24</v>
      </c>
      <c r="CJ7" s="38">
        <v>165.47</v>
      </c>
      <c r="CK7" s="38">
        <v>165.71</v>
      </c>
      <c r="CL7" s="38">
        <v>61.75</v>
      </c>
      <c r="CM7" s="38">
        <v>60.36</v>
      </c>
      <c r="CN7" s="38">
        <v>60.1</v>
      </c>
      <c r="CO7" s="38">
        <v>62.64</v>
      </c>
      <c r="CP7" s="38">
        <v>63.01</v>
      </c>
      <c r="CQ7" s="38">
        <v>59.68</v>
      </c>
      <c r="CR7" s="38">
        <v>59.17</v>
      </c>
      <c r="CS7" s="38">
        <v>59.34</v>
      </c>
      <c r="CT7" s="38">
        <v>59.11</v>
      </c>
      <c r="CU7" s="38">
        <v>59.74</v>
      </c>
      <c r="CV7" s="38">
        <v>60.41</v>
      </c>
      <c r="CW7" s="38">
        <v>87.54</v>
      </c>
      <c r="CX7" s="38">
        <v>87.52</v>
      </c>
      <c r="CY7" s="38">
        <v>87.48</v>
      </c>
      <c r="CZ7" s="38">
        <v>85.29</v>
      </c>
      <c r="DA7" s="38">
        <v>82.73</v>
      </c>
      <c r="DB7" s="38">
        <v>87.63</v>
      </c>
      <c r="DC7" s="38">
        <v>87.6</v>
      </c>
      <c r="DD7" s="38">
        <v>87.74</v>
      </c>
      <c r="DE7" s="38">
        <v>87.91</v>
      </c>
      <c r="DF7" s="38">
        <v>87.28</v>
      </c>
      <c r="DG7" s="38">
        <v>89.93</v>
      </c>
      <c r="DH7" s="38">
        <v>27.74</v>
      </c>
      <c r="DI7" s="38">
        <v>39.979999999999997</v>
      </c>
      <c r="DJ7" s="38">
        <v>41.19</v>
      </c>
      <c r="DK7" s="38">
        <v>42.89</v>
      </c>
      <c r="DL7" s="38">
        <v>44.42</v>
      </c>
      <c r="DM7" s="38">
        <v>39.65</v>
      </c>
      <c r="DN7" s="38">
        <v>45.25</v>
      </c>
      <c r="DO7" s="38">
        <v>46.27</v>
      </c>
      <c r="DP7" s="38">
        <v>46.88</v>
      </c>
      <c r="DQ7" s="38">
        <v>46.94</v>
      </c>
      <c r="DR7" s="38">
        <v>48.12</v>
      </c>
      <c r="DS7" s="38">
        <v>12.28</v>
      </c>
      <c r="DT7" s="38">
        <v>13.13</v>
      </c>
      <c r="DU7" s="38">
        <v>11.69</v>
      </c>
      <c r="DV7" s="38">
        <v>11.62</v>
      </c>
      <c r="DW7" s="38">
        <v>10.34</v>
      </c>
      <c r="DX7" s="38">
        <v>9.7100000000000009</v>
      </c>
      <c r="DY7" s="38">
        <v>10.71</v>
      </c>
      <c r="DZ7" s="38">
        <v>10.93</v>
      </c>
      <c r="EA7" s="38">
        <v>13.39</v>
      </c>
      <c r="EB7" s="38">
        <v>14.48</v>
      </c>
      <c r="EC7" s="38">
        <v>15.89</v>
      </c>
      <c r="ED7" s="38">
        <v>0.86</v>
      </c>
      <c r="EE7" s="38">
        <v>1.05</v>
      </c>
      <c r="EF7" s="38">
        <v>1.0900000000000001</v>
      </c>
      <c r="EG7" s="38">
        <v>0.55000000000000004</v>
      </c>
      <c r="EH7" s="38">
        <v>0.89</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2019-01-31T02:09:44Z</cp:lastPrinted>
  <dcterms:created xsi:type="dcterms:W3CDTF">2018-12-03T08:33:36Z</dcterms:created>
  <dcterms:modified xsi:type="dcterms:W3CDTF">2019-01-31T02:11:02Z</dcterms:modified>
  <cp:category/>
</cp:coreProperties>
</file>