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下水道経営係\02計画普及係\02 管理\経営\経営分析\平成31年度\HP\"/>
    </mc:Choice>
  </mc:AlternateContent>
  <workbookProtection workbookAlgorithmName="SHA-512" workbookHashValue="1/vRQ4kfqmRCx35svugKoWdkmAipkQdSkLywlKKTu57TJ/vBqHPdNjOyVdDlqeI23HqOiyMEvD++5L7WLvf0DQ==" workbookSaltValue="y0Gt2TPf6fKbLEpy91yCvg=="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P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<sst xmlns="http://schemas.openxmlformats.org/spreadsheetml/2006/main" count="267" uniqueCount="111">
  <si>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</si>
  <si>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</si>
  <si>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</si>
  <si>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</si>
  <si>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</si>
  <si>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</si>
  <si>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</si>
  <si>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</si>
  <si>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</si>
  <si>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</si>
  <si>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</si>
  <si>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</si>
  <si>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</si>
  <si>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</si>
  <si>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</si>
  <si>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</si>
  <si>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</si>
  <si>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</si>
  <si>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</si>
  <si>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</si>
  <si>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</si>
  <si>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</si>
  <si>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</si>
  <si>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</si>
  <si>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</si>
  <si>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</si>
  <si>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</si>
  <si>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</si>
  <si>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</si>
  <si>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</si>
  <si>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</si>
  <si>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</si>
  <si>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</si>
  <si>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</si>
  <si>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</si>
  <si>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</si>
  <si>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</si>
  <si>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</si>
  <si>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</si>
  <si>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</si>
  <si>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</si>
  <si>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</si>
  <si>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</si>
  <si>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</si>
  <si>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</si>
  <si>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</si>
  <si>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</si>
  <si>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</si>
  <si>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</si>
  <si>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</si>
  <si>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</si>
  <si>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</si>
  <si>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</si>
  <si>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</si>
  <si>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</si>
  <si>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</si>
  <si>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</si>
  <si>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</si>
  <si>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</si>
  <si>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</si>
  <si>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</si>
  <si>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</si>
  <si>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</si>
  <si>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</si>
  <si>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</si>
  <si>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</si>
  <si>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</si>
  <si>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</si>
  <si>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</si>
  <si>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</si>
  <si>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</si>
  <si>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</si>
  <si>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</si>
  <si>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</si>
  <si>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</si>
  <si>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</si>
  <si>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</si>
  <si>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</si>
  <si>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</si>
  <si>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</si>
  <si>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</si>
  <si>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</si>
  <si>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</si>
  <si>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</si>
  <si>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</si>
  <si>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</si>
  <si>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</si>
  <si>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</si>
  <si>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</si>
  <si>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</si>
  <si>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</si>
  <si>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</si>
  <si>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</si>
  <si>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</si>
  <si>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</si>
  <si>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</si>
  <si>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</si>
  <si>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</si>
  <si>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</si>
  <si>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</si>
  <si>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</si>
  <si>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</si>
  <si>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</si>
  <si>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</si>
  <si>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</si>
  <si>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</si>
  <si>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</si>
  <si>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</si>
  <si>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４年から施設の供用を行っており、平成３０年度で２６年を経過していますが、下水道管の耐用年数は５０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ヘイセイ</t>
    </rPh>
    <rPh sb="23" eb="25">
      <t>ネンド</t>
    </rPh>
    <rPh sb="28" eb="29">
      <t>ネン</t>
    </rPh>
    <rPh sb="30" eb="32">
      <t>ケイカ</t>
    </rPh>
    <rPh sb="39" eb="42">
      <t>ゲスイドウ</t>
    </rPh>
    <rPh sb="42" eb="43">
      <t>カン</t>
    </rPh>
    <rPh sb="44" eb="46">
      <t>タイヨウ</t>
    </rPh>
    <rPh sb="46" eb="48">
      <t>ネンスウ</t>
    </rPh>
    <rPh sb="51" eb="52">
      <t>ネン</t>
    </rPh>
    <rPh sb="58" eb="61">
      <t>ゲンジテン</t>
    </rPh>
    <rPh sb="62" eb="65">
      <t>ロウキュウカ</t>
    </rPh>
    <rPh sb="66" eb="67">
      <t>トモナ</t>
    </rPh>
    <rPh sb="68" eb="70">
      <t>コウシン</t>
    </rPh>
    <rPh sb="71" eb="73">
      <t>ハッセイ</t>
    </rPh>
    <rPh sb="81" eb="83">
      <t>ユウケイ</t>
    </rPh>
    <rPh sb="83" eb="85">
      <t>コテイ</t>
    </rPh>
    <rPh sb="85" eb="87">
      <t>シサン</t>
    </rPh>
    <rPh sb="87" eb="89">
      <t>ゲンカ</t>
    </rPh>
    <rPh sb="89" eb="91">
      <t>ショウキャク</t>
    </rPh>
    <rPh sb="91" eb="92">
      <t>リツ</t>
    </rPh>
    <rPh sb="93" eb="95">
      <t>ゼンコク</t>
    </rPh>
    <rPh sb="95" eb="97">
      <t>ヘイキン</t>
    </rPh>
    <rPh sb="98" eb="100">
      <t>ルイジ</t>
    </rPh>
    <rPh sb="100" eb="102">
      <t>ダンタイ</t>
    </rPh>
    <rPh sb="103" eb="104">
      <t>クラ</t>
    </rPh>
    <rPh sb="107" eb="108">
      <t>ヒク</t>
    </rPh>
    <rPh sb="109" eb="110">
      <t>アタイ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</si>
  <si>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</si>
  <si>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本市の下水道事業は、平成２８年度から地方公営企業法を適用したことにより、グラフはＨ２８からとなっています。
　①経常収支比率は１００％を上回っており、単年度収支は黒字となっています。
　③流動比率は、少しづつ比率が高くなってきており、総務省が示す類型区分に基づく類似団体平均値を上回る値となりましたが、下水道の建設が継続していることが影響し、起債償還額が大きく現金が少ない状況です。
　⑦施設利用率（注：流域下水道で処理した水量を含んで計算されています）は、類似団体と比較すると、概ね上回っています。　
　⑤経費回収率は100%は超えていますが、前年を下回り、⑥汚水処理原価は前年を上回る結果となりました。⑧水洗化率は昨年より微増となり、類似団体をやや下回っています。
　</t>
    <rPh sb="25" eb="26">
      <t>ホウ</t>
    </rPh>
    <rPh sb="101" eb="102">
      <t>スコ</t>
    </rPh>
    <rPh sb="108" eb="109">
      <t>タカ</t>
    </rPh>
    <rPh sb="140" eb="142">
      <t>ウワマワ</t>
    </rPh>
    <rPh sb="168" eb="170">
      <t>エイキョウ</t>
    </rPh>
    <rPh sb="172" eb="174">
      <t>キサイ</t>
    </rPh>
    <rPh sb="181" eb="183">
      <t>ゲンキン</t>
    </rPh>
    <rPh sb="184" eb="185">
      <t>スク</t>
    </rPh>
    <rPh sb="187" eb="189">
      <t>ジョウキョウ</t>
    </rPh>
    <rPh sb="255" eb="257">
      <t>ケイヒ</t>
    </rPh>
    <rPh sb="257" eb="259">
      <t>カイシュウ</t>
    </rPh>
    <rPh sb="259" eb="260">
      <t>リツ</t>
    </rPh>
    <rPh sb="266" eb="267">
      <t>コ</t>
    </rPh>
    <rPh sb="274" eb="276">
      <t>ゼンネン</t>
    </rPh>
    <rPh sb="277" eb="279">
      <t>シタマワ</t>
    </rPh>
    <rPh sb="282" eb="284">
      <t>オスイ</t>
    </rPh>
    <rPh sb="284" eb="286">
      <t>ショリ</t>
    </rPh>
    <rPh sb="286" eb="288">
      <t>ゲンカ</t>
    </rPh>
    <rPh sb="289" eb="291">
      <t>ゼンネン</t>
    </rPh>
    <rPh sb="292" eb="294">
      <t>ウワマワ</t>
    </rPh>
    <rPh sb="295" eb="297">
      <t>ケッカ</t>
    </rPh>
    <rPh sb="305" eb="308">
      <t>スイセンカ</t>
    </rPh>
    <rPh sb="308" eb="309">
      <t>リツ</t>
    </rPh>
    <rPh sb="310" eb="312">
      <t>サクネン</t>
    </rPh>
    <rPh sb="314" eb="316">
      <t>ビゾウ</t>
    </rPh>
    <rPh sb="320" eb="322">
      <t>ルイジ</t>
    </rPh>
    <rPh sb="322" eb="324">
      <t>ダンタイ</t>
    </rPh>
    <rPh sb="327" eb="32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</si>
</sst>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70C-4246-93F6-F21EBA7AA6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0.11</c:v>
                </c:pt>
                <c:pt idx="4">
                  <c:v>0.09</c:v>
                </c:pt>
              </c:numCache>
            </c:numRef>
          </c:val>
          <c:smooth val="0"/>
          <c:extLst>
            <c:ext xmlns:c16="http://schemas.microsoft.com/office/drawing/2014/chart" uri="{C3380CC4-5D6E-409C-BE32-E72D297353CC}">
              <c16:uniqueId val="{00000001-C70C-4246-93F6-F21EBA7AA6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91.53</c:v>
                </c:pt>
                <c:pt idx="3">
                  <c:v>91.44</c:v>
                </c:pt>
                <c:pt idx="4">
                  <c:v>92.73</c:v>
                </c:pt>
              </c:numCache>
            </c:numRef>
          </c:val>
          <c:extLst>
            <c:ext xmlns:c16="http://schemas.microsoft.com/office/drawing/2014/chart" uri="{C3380CC4-5D6E-409C-BE32-E72D297353CC}">
              <c16:uniqueId val="{00000000-A251-4D64-A807-ACCD18D393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61.03</c:v>
                </c:pt>
                <c:pt idx="3">
                  <c:v>59.55</c:v>
                </c:pt>
                <c:pt idx="4">
                  <c:v>59.19</c:v>
                </c:pt>
              </c:numCache>
            </c:numRef>
          </c:val>
          <c:smooth val="0"/>
          <c:extLst>
            <c:ext xmlns:c16="http://schemas.microsoft.com/office/drawing/2014/chart" uri="{C3380CC4-5D6E-409C-BE32-E72D297353CC}">
              <c16:uniqueId val="{00000001-A251-4D64-A807-ACCD18D393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85.03</c:v>
                </c:pt>
                <c:pt idx="3">
                  <c:v>86.01</c:v>
                </c:pt>
                <c:pt idx="4">
                  <c:v>86.29</c:v>
                </c:pt>
              </c:numCache>
            </c:numRef>
          </c:val>
          <c:extLst>
            <c:ext xmlns:c16="http://schemas.microsoft.com/office/drawing/2014/chart" uri="{C3380CC4-5D6E-409C-BE32-E72D297353CC}">
              <c16:uniqueId val="{00000000-E9EC-43CE-938E-83F1CAA0F7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86.83</c:v>
                </c:pt>
                <c:pt idx="3">
                  <c:v>87.14</c:v>
                </c:pt>
                <c:pt idx="4">
                  <c:v>86.66</c:v>
                </c:pt>
              </c:numCache>
            </c:numRef>
          </c:val>
          <c:smooth val="0"/>
          <c:extLst>
            <c:ext xmlns:c16="http://schemas.microsoft.com/office/drawing/2014/chart" uri="{C3380CC4-5D6E-409C-BE32-E72D297353CC}">
              <c16:uniqueId val="{00000001-E9EC-43CE-938E-83F1CAA0F7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105.84</c:v>
                </c:pt>
                <c:pt idx="3">
                  <c:v>106.05</c:v>
                </c:pt>
                <c:pt idx="4">
                  <c:v>104.19</c:v>
                </c:pt>
              </c:numCache>
            </c:numRef>
          </c:val>
          <c:extLst>
            <c:ext xmlns:c16="http://schemas.microsoft.com/office/drawing/2014/chart" uri="{C3380CC4-5D6E-409C-BE32-E72D297353CC}">
              <c16:uniqueId val="{00000000-9F31-4DC0-BDBD-EE2907ECD4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105.73</c:v>
                </c:pt>
                <c:pt idx="3">
                  <c:v>108.38</c:v>
                </c:pt>
                <c:pt idx="4">
                  <c:v>108.43</c:v>
                </c:pt>
              </c:numCache>
            </c:numRef>
          </c:val>
          <c:smooth val="0"/>
          <c:extLst>
            <c:ext xmlns:c16="http://schemas.microsoft.com/office/drawing/2014/chart" uri="{C3380CC4-5D6E-409C-BE32-E72D297353CC}">
              <c16:uniqueId val="{00000001-9F31-4DC0-BDBD-EE2907ECD4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2.98</c:v>
                </c:pt>
                <c:pt idx="3">
                  <c:v>5.84</c:v>
                </c:pt>
                <c:pt idx="4">
                  <c:v>8.4700000000000006</c:v>
                </c:pt>
              </c:numCache>
            </c:numRef>
          </c:val>
          <c:extLst>
            <c:ext xmlns:c16="http://schemas.microsoft.com/office/drawing/2014/chart" uri="{C3380CC4-5D6E-409C-BE32-E72D297353CC}">
              <c16:uniqueId val="{00000000-6532-4882-B077-B38A3A5515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14.26</c:v>
                </c:pt>
                <c:pt idx="3">
                  <c:v>15.21</c:v>
                </c:pt>
                <c:pt idx="4">
                  <c:v>17.350000000000001</c:v>
                </c:pt>
              </c:numCache>
            </c:numRef>
          </c:val>
          <c:smooth val="0"/>
          <c:extLst>
            <c:ext xmlns:c16="http://schemas.microsoft.com/office/drawing/2014/chart" uri="{C3380CC4-5D6E-409C-BE32-E72D297353CC}">
              <c16:uniqueId val="{00000001-6532-4882-B077-B38A3A5515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2B6-4B40-AEF8-AAACA95EFB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0.01</c:v>
                </c:pt>
              </c:numCache>
            </c:numRef>
          </c:val>
          <c:smooth val="0"/>
          <c:extLst>
            <c:ext xmlns:c16="http://schemas.microsoft.com/office/drawing/2014/chart" uri="{C3380CC4-5D6E-409C-BE32-E72D297353CC}">
              <c16:uniqueId val="{00000001-12B6-4B40-AEF8-AAACA95EFB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63-4C79-969F-E5F619A30A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14.68</c:v>
                </c:pt>
                <c:pt idx="3">
                  <c:v>12.78</c:v>
                </c:pt>
                <c:pt idx="4">
                  <c:v>12.89</c:v>
                </c:pt>
              </c:numCache>
            </c:numRef>
          </c:val>
          <c:smooth val="0"/>
          <c:extLst>
            <c:ext xmlns:c16="http://schemas.microsoft.com/office/drawing/2014/chart" uri="{C3380CC4-5D6E-409C-BE32-E72D297353CC}">
              <c16:uniqueId val="{00000001-8663-4C79-969F-E5F619A30A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44.01</c:v>
                </c:pt>
                <c:pt idx="3">
                  <c:v>52.74</c:v>
                </c:pt>
                <c:pt idx="4">
                  <c:v>58.99</c:v>
                </c:pt>
              </c:numCache>
            </c:numRef>
          </c:val>
          <c:extLst>
            <c:ext xmlns:c16="http://schemas.microsoft.com/office/drawing/2014/chart" uri="{C3380CC4-5D6E-409C-BE32-E72D297353CC}">
              <c16:uniqueId val="{00000000-2072-4FC0-8100-45C4E15C33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50.78</c:v>
                </c:pt>
                <c:pt idx="3">
                  <c:v>57.48</c:v>
                </c:pt>
                <c:pt idx="4">
                  <c:v>54.32</c:v>
                </c:pt>
              </c:numCache>
            </c:numRef>
          </c:val>
          <c:smooth val="0"/>
          <c:extLst>
            <c:ext xmlns:c16="http://schemas.microsoft.com/office/drawing/2014/chart" uri="{C3380CC4-5D6E-409C-BE32-E72D297353CC}">
              <c16:uniqueId val="{00000001-2072-4FC0-8100-45C4E15C33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1004.79</c:v>
                </c:pt>
                <c:pt idx="3">
                  <c:v>1056.8900000000001</c:v>
                </c:pt>
                <c:pt idx="4">
                  <c:v>983.03</c:v>
                </c:pt>
              </c:numCache>
            </c:numRef>
          </c:val>
          <c:extLst>
            <c:ext xmlns:c16="http://schemas.microsoft.com/office/drawing/2014/chart" uri="{C3380CC4-5D6E-409C-BE32-E72D297353CC}">
              <c16:uniqueId val="{00000000-6A2F-4CFE-A561-1CA4778E46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1053.93</c:v>
                </c:pt>
                <c:pt idx="3">
                  <c:v>1046.25</c:v>
                </c:pt>
                <c:pt idx="4">
                  <c:v>1000.94</c:v>
                </c:pt>
              </c:numCache>
            </c:numRef>
          </c:val>
          <c:smooth val="0"/>
          <c:extLst>
            <c:ext xmlns:c16="http://schemas.microsoft.com/office/drawing/2014/chart" uri="{C3380CC4-5D6E-409C-BE32-E72D297353CC}">
              <c16:uniqueId val="{00000001-6A2F-4CFE-A561-1CA4778E46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108.26</c:v>
                </c:pt>
                <c:pt idx="3">
                  <c:v>112.95</c:v>
                </c:pt>
                <c:pt idx="4">
                  <c:v>105.13</c:v>
                </c:pt>
              </c:numCache>
            </c:numRef>
          </c:val>
          <c:extLst>
            <c:ext xmlns:c16="http://schemas.microsoft.com/office/drawing/2014/chart" uri="{C3380CC4-5D6E-409C-BE32-E72D297353CC}">
              <c16:uniqueId val="{00000000-2C92-48FB-B81F-225614FEE8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85.23</c:v>
                </c:pt>
                <c:pt idx="3">
                  <c:v>88.37</c:v>
                </c:pt>
                <c:pt idx="4">
                  <c:v>93.77</c:v>
                </c:pt>
              </c:numCache>
            </c:numRef>
          </c:val>
          <c:smooth val="0"/>
          <c:extLst>
            <c:ext xmlns:c16="http://schemas.microsoft.com/office/drawing/2014/chart" uri="{C3380CC4-5D6E-409C-BE32-E72D297353CC}">
              <c16:uniqueId val="{00000001-2C92-48FB-B81F-225614FEE8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145.15</c:v>
                </c:pt>
                <c:pt idx="3">
                  <c:v>137.19999999999999</c:v>
                </c:pt>
                <c:pt idx="4">
                  <c:v>148.36000000000001</c:v>
                </c:pt>
              </c:numCache>
            </c:numRef>
          </c:val>
          <c:extLst>
            <c:ext xmlns:c16="http://schemas.microsoft.com/office/drawing/2014/chart" uri="{C3380CC4-5D6E-409C-BE32-E72D297353CC}">
              <c16:uniqueId val="{00000000-A6BE-4537-B9F5-8E469D8A33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185.7</c:v>
                </c:pt>
                <c:pt idx="3">
                  <c:v>178.11</c:v>
                </c:pt>
                <c:pt idx="4">
                  <c:v>165.57</c:v>
                </c:pt>
              </c:numCache>
            </c:numRef>
          </c:val>
          <c:smooth val="0"/>
          <c:extLst>
            <c:ext xmlns:c16="http://schemas.microsoft.com/office/drawing/2014/chart" uri="{C3380CC4-5D6E-409C-BE32-E72D297353CC}">
              <c16:uniqueId val="{00000001-A6BE-4537-B9F5-8E469D8A33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31" zoomScale="86" zoomScaleNormal="86"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滋賀県　甲賀市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Bd2</v>
      </c>
      <c r="X8" s="77"/>
      <c r="Y8" s="77"/>
      <c r="Z8" s="77"/>
      <c r="AA8" s="77"/>
      <c r="AB8" s="77"/>
      <c r="AC8" s="77"/>
      <c r="AD8" s="78" t="str">
        <f>データ!$M$6</f>
        <v>非設置</v>
      </c>
      <c r="AE8" s="78"/>
      <c r="AF8" s="78"/>
      <c r="AG8" s="78"/>
      <c r="AH8" s="78"/>
      <c r="AI8" s="78"/>
      <c r="AJ8" s="78"/>
      <c r="AK8" s="3"/>
      <c r="AL8" s="74">
        <f>データ!S6</f>
        <v>90974</v>
      </c>
      <c r="AM8" s="74"/>
      <c r="AN8" s="74"/>
      <c r="AO8" s="74"/>
      <c r="AP8" s="74"/>
      <c r="AQ8" s="74"/>
      <c r="AR8" s="74"/>
      <c r="AS8" s="74"/>
      <c r="AT8" s="73">
        <f>データ!T6</f>
        <v>481.62</v>
      </c>
      <c r="AU8" s="73"/>
      <c r="AV8" s="73"/>
      <c r="AW8" s="73"/>
      <c r="AX8" s="73"/>
      <c r="AY8" s="73"/>
      <c r="AZ8" s="73"/>
      <c r="BA8" s="73"/>
      <c r="BB8" s="73">
        <f>データ!U6</f>
        <v>188.89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f>データ!O6</f>
        <v>60.61</v>
      </c>
      <c r="J10" s="73"/>
      <c r="K10" s="73"/>
      <c r="L10" s="73"/>
      <c r="M10" s="73"/>
      <c r="N10" s="73"/>
      <c r="O10" s="73"/>
      <c r="P10" s="73">
        <f>データ!P6</f>
        <v>38.840000000000003</v>
      </c>
      <c r="Q10" s="73"/>
      <c r="R10" s="73"/>
      <c r="S10" s="73"/>
      <c r="T10" s="73"/>
      <c r="U10" s="73"/>
      <c r="V10" s="73"/>
      <c r="W10" s="73">
        <f>データ!Q6</f>
        <v>86.5</v>
      </c>
      <c r="X10" s="73"/>
      <c r="Y10" s="73"/>
      <c r="Z10" s="73"/>
      <c r="AA10" s="73"/>
      <c r="AB10" s="73"/>
      <c r="AC10" s="73"/>
      <c r="AD10" s="74">
        <f>データ!R6</f>
        <v>2773</v>
      </c>
      <c r="AE10" s="74"/>
      <c r="AF10" s="74"/>
      <c r="AG10" s="74"/>
      <c r="AH10" s="74"/>
      <c r="AI10" s="74"/>
      <c r="AJ10" s="74"/>
      <c r="AK10" s="2"/>
      <c r="AL10" s="74">
        <f>データ!V6</f>
        <v>35283</v>
      </c>
      <c r="AM10" s="74"/>
      <c r="AN10" s="74"/>
      <c r="AO10" s="74"/>
      <c r="AP10" s="74"/>
      <c r="AQ10" s="74"/>
      <c r="AR10" s="74"/>
      <c r="AS10" s="74"/>
      <c r="AT10" s="73">
        <f>データ!W6</f>
        <v>17.489999999999998</v>
      </c>
      <c r="AU10" s="73"/>
      <c r="AV10" s="73"/>
      <c r="AW10" s="73"/>
      <c r="AX10" s="73"/>
      <c r="AY10" s="73"/>
      <c r="AZ10" s="73"/>
      <c r="BA10" s="73"/>
      <c r="BB10" s="73">
        <f>データ!X6</f>
        <v>2017.32</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110</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aoDCpNNjT3G9pN7Mumj3RIEnSISfr80i0C0meZvGNq0mKHh3FqkWEMtNzs9TRpjR/A51S2sH3BBT6j1tNrETCg==" saltValue="ZM34WO7+Sopt3+E4uNvr1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2">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252093</v>
      </c>
      <c r="D6" s="33">
        <f t="shared" si="3"/>
        <v>46</v>
      </c>
      <c r="E6" s="33">
        <f t="shared" si="3"/>
        <v>17</v>
      </c>
      <c r="F6" s="33">
        <f t="shared" si="3"/>
        <v>1</v>
      </c>
      <c r="G6" s="33">
        <f t="shared" si="3"/>
        <v>0</v>
      </c>
      <c r="H6" s="33" t="str">
        <f t="shared" si="3"/>
        <v>滋賀県　甲賀市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60.61</v>
      </c>
      <c r="P6" s="34">
        <f t="shared" si="3"/>
        <v>38.840000000000003</v>
      </c>
      <c r="Q6" s="34">
        <f t="shared" si="3"/>
        <v>86.5</v>
      </c>
      <c r="R6" s="34">
        <f t="shared" si="3"/>
        <v>2773</v>
      </c>
      <c r="S6" s="34">
        <f t="shared" si="3"/>
        <v>90974</v>
      </c>
      <c r="T6" s="34">
        <f t="shared" si="3"/>
        <v>481.62</v>
      </c>
      <c r="U6" s="34">
        <f t="shared" si="3"/>
        <v>188.89</v>
      </c>
      <c r="V6" s="34">
        <f t="shared" si="3"/>
        <v>35283</v>
      </c>
      <c r="W6" s="34">
        <f t="shared" si="3"/>
        <v>17.489999999999998</v>
      </c>
      <c r="X6" s="34">
        <f t="shared" si="3"/>
        <v>2017.32</v>
      </c>
      <c r="Y6" s="35" t="str">
        <f>IF(Y7="",NA(),Y7)</f>
        <v>-</v>
      </c>
      <c r="Z6" s="35" t="str">
        <f t="shared" ref="Z6:AH6" si="4">IF(Z7="",NA(),Z7)</f>
        <v>-</v>
      </c>
      <c r="AA6" s="35">
        <f t="shared" si="4"/>
        <v>105.84</v>
      </c>
      <c r="AB6" s="35">
        <f t="shared" si="4"/>
        <v>106.05</v>
      </c>
      <c r="AC6" s="35">
        <f t="shared" si="4"/>
        <v>104.19</v>
      </c>
      <c r="AD6" s="35" t="str">
        <f t="shared" si="4"/>
        <v>-</v>
      </c>
      <c r="AE6" s="35" t="str">
        <f t="shared" si="4"/>
        <v>-</v>
      </c>
      <c r="AF6" s="35">
        <f t="shared" si="4"/>
        <v>105.73</v>
      </c>
      <c r="AG6" s="35">
        <f t="shared" si="4"/>
        <v>108.38</v>
      </c>
      <c r="AH6" s="35">
        <f t="shared" si="4"/>
        <v>108.43</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14.68</v>
      </c>
      <c r="AR6" s="35">
        <f t="shared" si="5"/>
        <v>12.78</v>
      </c>
      <c r="AS6" s="35">
        <f t="shared" si="5"/>
        <v>12.89</v>
      </c>
      <c r="AT6" s="34" t="str">
        <f>IF(AT7="","",IF(AT7="-","【-】","【"&amp;SUBSTITUTE(TEXT(AT7,"#,##0.00"),"-","△")&amp;"】"))</f>
        <v>【3.28】</v>
      </c>
      <c r="AU6" s="35" t="str">
        <f>IF(AU7="",NA(),AU7)</f>
        <v>-</v>
      </c>
      <c r="AV6" s="35" t="str">
        <f t="shared" ref="AV6:BD6" si="6">IF(AV7="",NA(),AV7)</f>
        <v>-</v>
      </c>
      <c r="AW6" s="35">
        <f t="shared" si="6"/>
        <v>44.01</v>
      </c>
      <c r="AX6" s="35">
        <f t="shared" si="6"/>
        <v>52.74</v>
      </c>
      <c r="AY6" s="35">
        <f t="shared" si="6"/>
        <v>58.99</v>
      </c>
      <c r="AZ6" s="35" t="str">
        <f t="shared" si="6"/>
        <v>-</v>
      </c>
      <c r="BA6" s="35" t="str">
        <f t="shared" si="6"/>
        <v>-</v>
      </c>
      <c r="BB6" s="35">
        <f t="shared" si="6"/>
        <v>50.78</v>
      </c>
      <c r="BC6" s="35">
        <f t="shared" si="6"/>
        <v>57.48</v>
      </c>
      <c r="BD6" s="35">
        <f t="shared" si="6"/>
        <v>54.32</v>
      </c>
      <c r="BE6" s="34" t="str">
        <f>IF(BE7="","",IF(BE7="-","【-】","【"&amp;SUBSTITUTE(TEXT(BE7,"#,##0.00"),"-","△")&amp;"】"))</f>
        <v>【69.49】</v>
      </c>
      <c r="BF6" s="35" t="str">
        <f>IF(BF7="",NA(),BF7)</f>
        <v>-</v>
      </c>
      <c r="BG6" s="35" t="str">
        <f t="shared" ref="BG6:BO6" si="7">IF(BG7="",NA(),BG7)</f>
        <v>-</v>
      </c>
      <c r="BH6" s="35">
        <f t="shared" si="7"/>
        <v>1004.79</v>
      </c>
      <c r="BI6" s="35">
        <f t="shared" si="7"/>
        <v>1056.8900000000001</v>
      </c>
      <c r="BJ6" s="35">
        <f t="shared" si="7"/>
        <v>983.03</v>
      </c>
      <c r="BK6" s="35" t="str">
        <f t="shared" si="7"/>
        <v>-</v>
      </c>
      <c r="BL6" s="35" t="str">
        <f t="shared" si="7"/>
        <v>-</v>
      </c>
      <c r="BM6" s="35">
        <f t="shared" si="7"/>
        <v>1053.93</v>
      </c>
      <c r="BN6" s="35">
        <f t="shared" si="7"/>
        <v>1046.25</v>
      </c>
      <c r="BO6" s="35">
        <f t="shared" si="7"/>
        <v>1000.94</v>
      </c>
      <c r="BP6" s="34" t="str">
        <f>IF(BP7="","",IF(BP7="-","【-】","【"&amp;SUBSTITUTE(TEXT(BP7,"#,##0.00"),"-","△")&amp;"】"))</f>
        <v>【682.78】</v>
      </c>
      <c r="BQ6" s="35" t="str">
        <f>IF(BQ7="",NA(),BQ7)</f>
        <v>-</v>
      </c>
      <c r="BR6" s="35" t="str">
        <f t="shared" ref="BR6:BZ6" si="8">IF(BR7="",NA(),BR7)</f>
        <v>-</v>
      </c>
      <c r="BS6" s="35">
        <f t="shared" si="8"/>
        <v>108.26</v>
      </c>
      <c r="BT6" s="35">
        <f t="shared" si="8"/>
        <v>112.95</v>
      </c>
      <c r="BU6" s="35">
        <f t="shared" si="8"/>
        <v>105.13</v>
      </c>
      <c r="BV6" s="35" t="str">
        <f t="shared" si="8"/>
        <v>-</v>
      </c>
      <c r="BW6" s="35" t="str">
        <f t="shared" si="8"/>
        <v>-</v>
      </c>
      <c r="BX6" s="35">
        <f t="shared" si="8"/>
        <v>85.23</v>
      </c>
      <c r="BY6" s="35">
        <f t="shared" si="8"/>
        <v>88.37</v>
      </c>
      <c r="BZ6" s="35">
        <f t="shared" si="8"/>
        <v>93.77</v>
      </c>
      <c r="CA6" s="34" t="str">
        <f>IF(CA7="","",IF(CA7="-","【-】","【"&amp;SUBSTITUTE(TEXT(CA7,"#,##0.00"),"-","△")&amp;"】"))</f>
        <v>【100.91】</v>
      </c>
      <c r="CB6" s="35" t="str">
        <f>IF(CB7="",NA(),CB7)</f>
        <v>-</v>
      </c>
      <c r="CC6" s="35" t="str">
        <f t="shared" ref="CC6:CK6" si="9">IF(CC7="",NA(),CC7)</f>
        <v>-</v>
      </c>
      <c r="CD6" s="35">
        <f t="shared" si="9"/>
        <v>145.15</v>
      </c>
      <c r="CE6" s="35">
        <f t="shared" si="9"/>
        <v>137.19999999999999</v>
      </c>
      <c r="CF6" s="35">
        <f t="shared" si="9"/>
        <v>148.36000000000001</v>
      </c>
      <c r="CG6" s="35" t="str">
        <f t="shared" si="9"/>
        <v>-</v>
      </c>
      <c r="CH6" s="35" t="str">
        <f t="shared" si="9"/>
        <v>-</v>
      </c>
      <c r="CI6" s="35">
        <f t="shared" si="9"/>
        <v>185.7</v>
      </c>
      <c r="CJ6" s="35">
        <f t="shared" si="9"/>
        <v>178.11</v>
      </c>
      <c r="CK6" s="35">
        <f t="shared" si="9"/>
        <v>165.57</v>
      </c>
      <c r="CL6" s="34" t="str">
        <f>IF(CL7="","",IF(CL7="-","【-】","【"&amp;SUBSTITUTE(TEXT(CL7,"#,##0.00"),"-","△")&amp;"】"))</f>
        <v>【136.86】</v>
      </c>
      <c r="CM6" s="35" t="str">
        <f>IF(CM7="",NA(),CM7)</f>
        <v>-</v>
      </c>
      <c r="CN6" s="35" t="str">
        <f t="shared" ref="CN6:CV6" si="10">IF(CN7="",NA(),CN7)</f>
        <v>-</v>
      </c>
      <c r="CO6" s="35">
        <f t="shared" si="10"/>
        <v>91.53</v>
      </c>
      <c r="CP6" s="35">
        <f t="shared" si="10"/>
        <v>91.44</v>
      </c>
      <c r="CQ6" s="35">
        <f t="shared" si="10"/>
        <v>92.73</v>
      </c>
      <c r="CR6" s="35" t="str">
        <f t="shared" si="10"/>
        <v>-</v>
      </c>
      <c r="CS6" s="35" t="str">
        <f t="shared" si="10"/>
        <v>-</v>
      </c>
      <c r="CT6" s="35">
        <f t="shared" si="10"/>
        <v>61.03</v>
      </c>
      <c r="CU6" s="35">
        <f t="shared" si="10"/>
        <v>59.55</v>
      </c>
      <c r="CV6" s="35">
        <f t="shared" si="10"/>
        <v>59.19</v>
      </c>
      <c r="CW6" s="34" t="str">
        <f>IF(CW7="","",IF(CW7="-","【-】","【"&amp;SUBSTITUTE(TEXT(CW7,"#,##0.00"),"-","△")&amp;"】"))</f>
        <v>【58.98】</v>
      </c>
      <c r="CX6" s="35" t="str">
        <f>IF(CX7="",NA(),CX7)</f>
        <v>-</v>
      </c>
      <c r="CY6" s="35" t="str">
        <f t="shared" ref="CY6:DG6" si="11">IF(CY7="",NA(),CY7)</f>
        <v>-</v>
      </c>
      <c r="CZ6" s="35">
        <f t="shared" si="11"/>
        <v>85.03</v>
      </c>
      <c r="DA6" s="35">
        <f t="shared" si="11"/>
        <v>86.01</v>
      </c>
      <c r="DB6" s="35">
        <f t="shared" si="11"/>
        <v>86.29</v>
      </c>
      <c r="DC6" s="35" t="str">
        <f t="shared" si="11"/>
        <v>-</v>
      </c>
      <c r="DD6" s="35" t="str">
        <f t="shared" si="11"/>
        <v>-</v>
      </c>
      <c r="DE6" s="35">
        <f t="shared" si="11"/>
        <v>86.83</v>
      </c>
      <c r="DF6" s="35">
        <f t="shared" si="11"/>
        <v>87.14</v>
      </c>
      <c r="DG6" s="35">
        <f t="shared" si="11"/>
        <v>86.66</v>
      </c>
      <c r="DH6" s="34" t="str">
        <f>IF(DH7="","",IF(DH7="-","【-】","【"&amp;SUBSTITUTE(TEXT(DH7,"#,##0.00"),"-","△")&amp;"】"))</f>
        <v>【95.20】</v>
      </c>
      <c r="DI6" s="35" t="str">
        <f>IF(DI7="",NA(),DI7)</f>
        <v>-</v>
      </c>
      <c r="DJ6" s="35" t="str">
        <f t="shared" ref="DJ6:DR6" si="12">IF(DJ7="",NA(),DJ7)</f>
        <v>-</v>
      </c>
      <c r="DK6" s="35">
        <f t="shared" si="12"/>
        <v>2.98</v>
      </c>
      <c r="DL6" s="35">
        <f t="shared" si="12"/>
        <v>5.84</v>
      </c>
      <c r="DM6" s="35">
        <f t="shared" si="12"/>
        <v>8.4700000000000006</v>
      </c>
      <c r="DN6" s="35" t="str">
        <f t="shared" si="12"/>
        <v>-</v>
      </c>
      <c r="DO6" s="35" t="str">
        <f t="shared" si="12"/>
        <v>-</v>
      </c>
      <c r="DP6" s="35">
        <f t="shared" si="12"/>
        <v>14.26</v>
      </c>
      <c r="DQ6" s="35">
        <f t="shared" si="12"/>
        <v>15.21</v>
      </c>
      <c r="DR6" s="35">
        <f t="shared" si="12"/>
        <v>17.350000000000001</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0.01</v>
      </c>
      <c r="EC6" s="35">
        <f t="shared" si="13"/>
        <v>0.01</v>
      </c>
      <c r="ED6" s="34" t="str">
        <f>IF(ED7="","",IF(ED7="-","【-】","【"&amp;SUBSTITUTE(TEXT(ED7,"#,##0.00"),"-","△")&amp;"】"))</f>
        <v>【5.64】</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0.11</v>
      </c>
      <c r="EN6" s="35">
        <f t="shared" si="14"/>
        <v>0.09</v>
      </c>
      <c r="EO6" s="34" t="str">
        <f>IF(EO7="","",IF(EO7="-","【-】","【"&amp;SUBSTITUTE(TEXT(EO7,"#,##0.00"),"-","△")&amp;"】"))</f>
        <v>【0.23】</v>
      </c>
    </row>
    <row r="7" spans="1:148" s="36" customFormat="1" x14ac:dyDescent="0.2">
      <c r="A7" s="28"/>
      <c r="B7" s="37">
        <v>2018</v>
      </c>
      <c r="C7" s="37">
        <v>252093</v>
      </c>
      <c r="D7" s="37">
        <v>46</v>
      </c>
      <c r="E7" s="37">
        <v>17</v>
      </c>
      <c r="F7" s="37">
        <v>1</v>
      </c>
      <c r="G7" s="37">
        <v>0</v>
      </c>
      <c r="H7" s="37" t="s">
        <v>96</v>
      </c>
      <c r="I7" s="37" t="s">
        <v>97</v>
      </c>
      <c r="J7" s="37" t="s">
        <v>98</v>
      </c>
      <c r="K7" s="37" t="s">
        <v>99</v>
      </c>
      <c r="L7" s="37" t="s">
        <v>100</v>
      </c>
      <c r="M7" s="37" t="s">
        <v>101</v>
      </c>
      <c r="N7" s="38" t="s">
        <v>102</v>
      </c>
      <c r="O7" s="38">
        <v>60.61</v>
      </c>
      <c r="P7" s="38">
        <v>38.840000000000003</v>
      </c>
      <c r="Q7" s="38">
        <v>86.5</v>
      </c>
      <c r="R7" s="38">
        <v>2773</v>
      </c>
      <c r="S7" s="38">
        <v>90974</v>
      </c>
      <c r="T7" s="38">
        <v>481.62</v>
      </c>
      <c r="U7" s="38">
        <v>188.89</v>
      </c>
      <c r="V7" s="38">
        <v>35283</v>
      </c>
      <c r="W7" s="38">
        <v>17.489999999999998</v>
      </c>
      <c r="X7" s="38">
        <v>2017.32</v>
      </c>
      <c r="Y7" s="38" t="s">
        <v>102</v>
      </c>
      <c r="Z7" s="38" t="s">
        <v>102</v>
      </c>
      <c r="AA7" s="38">
        <v>105.84</v>
      </c>
      <c r="AB7" s="38">
        <v>106.05</v>
      </c>
      <c r="AC7" s="38">
        <v>104.19</v>
      </c>
      <c r="AD7" s="38" t="s">
        <v>102</v>
      </c>
      <c r="AE7" s="38" t="s">
        <v>102</v>
      </c>
      <c r="AF7" s="38">
        <v>105.73</v>
      </c>
      <c r="AG7" s="38">
        <v>108.38</v>
      </c>
      <c r="AH7" s="38">
        <v>108.43</v>
      </c>
      <c r="AI7" s="38">
        <v>108.69</v>
      </c>
      <c r="AJ7" s="38" t="s">
        <v>102</v>
      </c>
      <c r="AK7" s="38" t="s">
        <v>102</v>
      </c>
      <c r="AL7" s="38">
        <v>0</v>
      </c>
      <c r="AM7" s="38">
        <v>0</v>
      </c>
      <c r="AN7" s="38">
        <v>0</v>
      </c>
      <c r="AO7" s="38" t="s">
        <v>102</v>
      </c>
      <c r="AP7" s="38" t="s">
        <v>102</v>
      </c>
      <c r="AQ7" s="38">
        <v>14.68</v>
      </c>
      <c r="AR7" s="38">
        <v>12.78</v>
      </c>
      <c r="AS7" s="38">
        <v>12.89</v>
      </c>
      <c r="AT7" s="38">
        <v>3.28</v>
      </c>
      <c r="AU7" s="38" t="s">
        <v>102</v>
      </c>
      <c r="AV7" s="38" t="s">
        <v>102</v>
      </c>
      <c r="AW7" s="38">
        <v>44.01</v>
      </c>
      <c r="AX7" s="38">
        <v>52.74</v>
      </c>
      <c r="AY7" s="38">
        <v>58.99</v>
      </c>
      <c r="AZ7" s="38" t="s">
        <v>102</v>
      </c>
      <c r="BA7" s="38" t="s">
        <v>102</v>
      </c>
      <c r="BB7" s="38">
        <v>50.78</v>
      </c>
      <c r="BC7" s="38">
        <v>57.48</v>
      </c>
      <c r="BD7" s="38">
        <v>54.32</v>
      </c>
      <c r="BE7" s="38">
        <v>69.489999999999995</v>
      </c>
      <c r="BF7" s="38" t="s">
        <v>102</v>
      </c>
      <c r="BG7" s="38" t="s">
        <v>102</v>
      </c>
      <c r="BH7" s="38">
        <v>1004.79</v>
      </c>
      <c r="BI7" s="38">
        <v>1056.8900000000001</v>
      </c>
      <c r="BJ7" s="38">
        <v>983.03</v>
      </c>
      <c r="BK7" s="38" t="s">
        <v>102</v>
      </c>
      <c r="BL7" s="38" t="s">
        <v>102</v>
      </c>
      <c r="BM7" s="38">
        <v>1053.93</v>
      </c>
      <c r="BN7" s="38">
        <v>1046.25</v>
      </c>
      <c r="BO7" s="38">
        <v>1000.94</v>
      </c>
      <c r="BP7" s="38">
        <v>682.78</v>
      </c>
      <c r="BQ7" s="38" t="s">
        <v>102</v>
      </c>
      <c r="BR7" s="38" t="s">
        <v>102</v>
      </c>
      <c r="BS7" s="38">
        <v>108.26</v>
      </c>
      <c r="BT7" s="38">
        <v>112.95</v>
      </c>
      <c r="BU7" s="38">
        <v>105.13</v>
      </c>
      <c r="BV7" s="38" t="s">
        <v>102</v>
      </c>
      <c r="BW7" s="38" t="s">
        <v>102</v>
      </c>
      <c r="BX7" s="38">
        <v>85.23</v>
      </c>
      <c r="BY7" s="38">
        <v>88.37</v>
      </c>
      <c r="BZ7" s="38">
        <v>93.77</v>
      </c>
      <c r="CA7" s="38">
        <v>100.91</v>
      </c>
      <c r="CB7" s="38" t="s">
        <v>102</v>
      </c>
      <c r="CC7" s="38" t="s">
        <v>102</v>
      </c>
      <c r="CD7" s="38">
        <v>145.15</v>
      </c>
      <c r="CE7" s="38">
        <v>137.19999999999999</v>
      </c>
      <c r="CF7" s="38">
        <v>148.36000000000001</v>
      </c>
      <c r="CG7" s="38" t="s">
        <v>102</v>
      </c>
      <c r="CH7" s="38" t="s">
        <v>102</v>
      </c>
      <c r="CI7" s="38">
        <v>185.7</v>
      </c>
      <c r="CJ7" s="38">
        <v>178.11</v>
      </c>
      <c r="CK7" s="38">
        <v>165.57</v>
      </c>
      <c r="CL7" s="38">
        <v>136.86000000000001</v>
      </c>
      <c r="CM7" s="38" t="s">
        <v>102</v>
      </c>
      <c r="CN7" s="38" t="s">
        <v>102</v>
      </c>
      <c r="CO7" s="38">
        <v>91.53</v>
      </c>
      <c r="CP7" s="38">
        <v>91.44</v>
      </c>
      <c r="CQ7" s="38">
        <v>92.73</v>
      </c>
      <c r="CR7" s="38" t="s">
        <v>102</v>
      </c>
      <c r="CS7" s="38" t="s">
        <v>102</v>
      </c>
      <c r="CT7" s="38">
        <v>61.03</v>
      </c>
      <c r="CU7" s="38">
        <v>59.55</v>
      </c>
      <c r="CV7" s="38">
        <v>59.19</v>
      </c>
      <c r="CW7" s="38">
        <v>58.98</v>
      </c>
      <c r="CX7" s="38" t="s">
        <v>102</v>
      </c>
      <c r="CY7" s="38" t="s">
        <v>102</v>
      </c>
      <c r="CZ7" s="38">
        <v>85.03</v>
      </c>
      <c r="DA7" s="38">
        <v>86.01</v>
      </c>
      <c r="DB7" s="38">
        <v>86.29</v>
      </c>
      <c r="DC7" s="38" t="s">
        <v>102</v>
      </c>
      <c r="DD7" s="38" t="s">
        <v>102</v>
      </c>
      <c r="DE7" s="38">
        <v>86.83</v>
      </c>
      <c r="DF7" s="38">
        <v>87.14</v>
      </c>
      <c r="DG7" s="38">
        <v>86.66</v>
      </c>
      <c r="DH7" s="38">
        <v>95.2</v>
      </c>
      <c r="DI7" s="38" t="s">
        <v>102</v>
      </c>
      <c r="DJ7" s="38" t="s">
        <v>102</v>
      </c>
      <c r="DK7" s="38">
        <v>2.98</v>
      </c>
      <c r="DL7" s="38">
        <v>5.84</v>
      </c>
      <c r="DM7" s="38">
        <v>8.4700000000000006</v>
      </c>
      <c r="DN7" s="38" t="s">
        <v>102</v>
      </c>
      <c r="DO7" s="38" t="s">
        <v>102</v>
      </c>
      <c r="DP7" s="38">
        <v>14.26</v>
      </c>
      <c r="DQ7" s="38">
        <v>15.21</v>
      </c>
      <c r="DR7" s="38">
        <v>17.350000000000001</v>
      </c>
      <c r="DS7" s="38">
        <v>38.6</v>
      </c>
      <c r="DT7" s="38" t="s">
        <v>102</v>
      </c>
      <c r="DU7" s="38" t="s">
        <v>102</v>
      </c>
      <c r="DV7" s="38">
        <v>0</v>
      </c>
      <c r="DW7" s="38">
        <v>0</v>
      </c>
      <c r="DX7" s="38">
        <v>0</v>
      </c>
      <c r="DY7" s="38" t="s">
        <v>102</v>
      </c>
      <c r="DZ7" s="38" t="s">
        <v>102</v>
      </c>
      <c r="EA7" s="38">
        <v>0.01</v>
      </c>
      <c r="EB7" s="38">
        <v>0.01</v>
      </c>
      <c r="EC7" s="38">
        <v>0.01</v>
      </c>
      <c r="ED7" s="38">
        <v>5.64</v>
      </c>
      <c r="EE7" s="38" t="s">
        <v>102</v>
      </c>
      <c r="EF7" s="38" t="s">
        <v>102</v>
      </c>
      <c r="EG7" s="38">
        <v>0</v>
      </c>
      <c r="EH7" s="38">
        <v>0</v>
      </c>
      <c r="EI7" s="38">
        <v>0</v>
      </c>
      <c r="EJ7" s="38" t="s">
        <v>102</v>
      </c>
      <c r="EK7" s="38" t="s">
        <v>102</v>
      </c>
      <c r="EL7" s="38">
        <v>0.01</v>
      </c>
      <c r="EM7" s="38">
        <v>0.11</v>
      </c>
      <c r="EN7" s="38">
        <v>0.09</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2020-02-05T05:55:09Z</cp:lastPrinted>
  <dcterms:created xsi:type="dcterms:W3CDTF">2019-12-05T04:45:09Z</dcterms:created>
  <dcterms:modified xsi:type="dcterms:W3CDTF">2020-03-06T03:04:51Z</dcterms:modified>
  <cp:category/>
</cp:coreProperties>
</file>