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PIAzjDzjiM5reXqgdLeFHdsi1wJXTawYF81HKz2/5caOi35P829aSWCC4wazhfqT6kD07VKmT75bYlS0hZZkvg==" workbookSaltValue="VsqFrfK7WSNykUemYdZ3Z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<sst xmlns="http://schemas.openxmlformats.org/spreadsheetml/2006/main" count="253" uniqueCount="116">
  <si>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</si>
  <si>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</si>
  <si>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</si>
  <si>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</si>
  <si>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</si>
  <si>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</si>
  <si>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</si>
  <si>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</si>
  <si>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</si>
  <si>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</si>
  <si>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</si>
  <si>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</si>
  <si>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</si>
  <si>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</si>
  <si>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</si>
  <si>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</si>
  <si>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</si>
  <si>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</si>
  <si>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</si>
  <si>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</si>
  <si>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</si>
  <si>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</si>
  <si>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</si>
  <si>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</si>
  <si>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</si>
  <si>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</si>
  <si>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</si>
  <si>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</si>
  <si>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</si>
  <si>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</si>
  <si>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</si>
  <si>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</si>
  <si>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</si>
  <si>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</si>
  <si>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</si>
  <si>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</si>
  <si>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</si>
  <si>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</si>
  <si>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</si>
  <si>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</si>
  <si>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</si>
  <si>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</si>
  <si>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</si>
  <si>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</si>
  <si>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</si>
  <si>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</si>
  <si>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</si>
  <si>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</si>
  <si>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</si>
  <si>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</si>
  <si>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</si>
  <si>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</si>
  <si>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</si>
  <si>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</si>
  <si>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</si>
  <si>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</si>
  <si>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</si>
  <si>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</si>
  <si>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</si>
  <si>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</si>
  <si>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</si>
  <si>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</si>
  <si>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</si>
  <si>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</si>
  <si>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</si>
  <si>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</si>
  <si>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</si>
  <si>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</si>
  <si>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</si>
  <si>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</si>
  <si>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</si>
  <si>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</si>
  <si>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</si>
  <si>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</si>
  <si>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</si>
  <si>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</si>
  <si>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</si>
  <si>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</si>
  <si>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</si>
  <si>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</si>
  <si>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</si>
  <si>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</si>
  <si>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</si>
  <si>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</si>
  <si>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</si>
  <si>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</si>
  <si>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</si>
  <si>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</si>
  <si>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</si>
  <si>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</si>
  <si>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</si>
  <si>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</si>
  <si>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</si>
  <si>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</si>
  <si>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</si>
  <si>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</si>
  <si>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</si>
  <si>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</si>
  <si>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</si>
  <si>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</si>
  <si>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</si>
  <si>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</si>
  <si>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</si>
  <si>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</si>
  <si>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</si>
  <si>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</si>
  <si>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</si>
  <si>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</si>
  <si>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</si>
  <si>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</si>
  <si>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</si>
  <si>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</si>
  <si>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</si>
  <si>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昨年度に比べ3.41％減少していますが、総務省が示す類型区分に基づく類似団体平均値を上回る値となりました。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⑤経費回収率は１００%を超え、⑥汚水処理原価も昨年を上回る結果となりました。⑧水洗化率は昨年より微増となり、類似団体をやや上回りました。
　</t>
    <rPh sb="25" eb="26">
      <t>ホウ</t>
    </rPh>
    <rPh sb="101" eb="104">
      <t>サクネンド</t>
    </rPh>
    <rPh sb="105" eb="106">
      <t>クラ</t>
    </rPh>
    <rPh sb="112" eb="114">
      <t>ゲンショウ</t>
    </rPh>
    <rPh sb="143" eb="145">
      <t>ウワマワ</t>
    </rPh>
    <rPh sb="170" eb="172">
      <t>エイキョウ</t>
    </rPh>
    <rPh sb="174" eb="176">
      <t>キサイ</t>
    </rPh>
    <rPh sb="183" eb="185">
      <t>ゲンキン</t>
    </rPh>
    <rPh sb="186" eb="187">
      <t>スク</t>
    </rPh>
    <rPh sb="189" eb="191">
      <t>ジョウキョウ</t>
    </rPh>
    <rPh sb="257" eb="259">
      <t>ケイヒ</t>
    </rPh>
    <rPh sb="259" eb="261">
      <t>カイシュウ</t>
    </rPh>
    <rPh sb="261" eb="262">
      <t>リツ</t>
    </rPh>
    <rPh sb="268" eb="269">
      <t>コ</t>
    </rPh>
    <rPh sb="272" eb="274">
      <t>オスイ</t>
    </rPh>
    <rPh sb="274" eb="276">
      <t>ショリ</t>
    </rPh>
    <rPh sb="276" eb="278">
      <t>ゲンカ</t>
    </rPh>
    <rPh sb="279" eb="281">
      <t>サクネン</t>
    </rPh>
    <rPh sb="282" eb="284">
      <t>ウワマワ</t>
    </rPh>
    <rPh sb="285" eb="287">
      <t>ケッカ</t>
    </rPh>
    <rPh sb="295" eb="298">
      <t>スイセンカ</t>
    </rPh>
    <rPh sb="298" eb="299">
      <t>リツ</t>
    </rPh>
    <rPh sb="300" eb="302">
      <t>サクネン</t>
    </rPh>
    <rPh sb="304" eb="306">
      <t>ビゾウ</t>
    </rPh>
    <rPh sb="310" eb="312">
      <t>ルイジ</t>
    </rPh>
    <rPh sb="312" eb="314">
      <t>ダンタイ</t>
    </rPh>
    <phoneticPr fontId="4"/>
  </si>
  <si>
    <t>　平成４年から施設の供用を行っており、令和元年度で２７年を経過していますが、下水道管の耐用年数は５０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1" eb="22">
      <t>ガン</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</si>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</sst>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E3C-4BC0-88E3-F757CD9D3B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0.09</c:v>
                </c:pt>
                <c:pt idx="4">
                  <c:v>0.12</c:v>
                </c:pt>
              </c:numCache>
            </c:numRef>
          </c:val>
          <c:smooth val="0"/>
          <c:extLst>
            <c:ext xmlns:c16="http://schemas.microsoft.com/office/drawing/2014/chart" uri="{C3380CC4-5D6E-409C-BE32-E72D297353CC}">
              <c16:uniqueId val="{00000001-FE3C-4BC0-88E3-F757CD9D3B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91.44</c:v>
                </c:pt>
                <c:pt idx="3">
                  <c:v>92.73</c:v>
                </c:pt>
                <c:pt idx="4">
                  <c:v>93.4</c:v>
                </c:pt>
              </c:numCache>
            </c:numRef>
          </c:val>
          <c:extLst>
            <c:ext xmlns:c16="http://schemas.microsoft.com/office/drawing/2014/chart" uri="{C3380CC4-5D6E-409C-BE32-E72D297353CC}">
              <c16:uniqueId val="{00000000-C0A0-44BF-99C6-39EA4FC811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59.19</c:v>
                </c:pt>
                <c:pt idx="4">
                  <c:v>61.4</c:v>
                </c:pt>
              </c:numCache>
            </c:numRef>
          </c:val>
          <c:smooth val="0"/>
          <c:extLst>
            <c:ext xmlns:c16="http://schemas.microsoft.com/office/drawing/2014/chart" uri="{C3380CC4-5D6E-409C-BE32-E72D297353CC}">
              <c16:uniqueId val="{00000001-C0A0-44BF-99C6-39EA4FC811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85.03</c:v>
                </c:pt>
                <c:pt idx="2">
                  <c:v>86.01</c:v>
                </c:pt>
                <c:pt idx="3">
                  <c:v>86.29</c:v>
                </c:pt>
                <c:pt idx="4">
                  <c:v>86.31</c:v>
                </c:pt>
              </c:numCache>
            </c:numRef>
          </c:val>
          <c:extLst>
            <c:ext xmlns:c16="http://schemas.microsoft.com/office/drawing/2014/chart" uri="{C3380CC4-5D6E-409C-BE32-E72D297353CC}">
              <c16:uniqueId val="{00000000-EE47-4D05-8A16-FFA69EC529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86.66</c:v>
                </c:pt>
                <c:pt idx="4">
                  <c:v>86.28</c:v>
                </c:pt>
              </c:numCache>
            </c:numRef>
          </c:val>
          <c:smooth val="0"/>
          <c:extLst>
            <c:ext xmlns:c16="http://schemas.microsoft.com/office/drawing/2014/chart" uri="{C3380CC4-5D6E-409C-BE32-E72D297353CC}">
              <c16:uniqueId val="{00000001-EE47-4D05-8A16-FFA69EC529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105.84</c:v>
                </c:pt>
                <c:pt idx="2">
                  <c:v>106.05</c:v>
                </c:pt>
                <c:pt idx="3">
                  <c:v>104.19</c:v>
                </c:pt>
                <c:pt idx="4">
                  <c:v>103.5</c:v>
                </c:pt>
              </c:numCache>
            </c:numRef>
          </c:val>
          <c:extLst>
            <c:ext xmlns:c16="http://schemas.microsoft.com/office/drawing/2014/chart" uri="{C3380CC4-5D6E-409C-BE32-E72D297353CC}">
              <c16:uniqueId val="{00000000-2240-4084-91B8-3D8F18FFEE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108.43</c:v>
                </c:pt>
                <c:pt idx="4">
                  <c:v>107.15</c:v>
                </c:pt>
              </c:numCache>
            </c:numRef>
          </c:val>
          <c:smooth val="0"/>
          <c:extLst>
            <c:ext xmlns:c16="http://schemas.microsoft.com/office/drawing/2014/chart" uri="{C3380CC4-5D6E-409C-BE32-E72D297353CC}">
              <c16:uniqueId val="{00000001-2240-4084-91B8-3D8F18FFEE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2.98</c:v>
                </c:pt>
                <c:pt idx="2">
                  <c:v>5.84</c:v>
                </c:pt>
                <c:pt idx="3">
                  <c:v>8.4700000000000006</c:v>
                </c:pt>
                <c:pt idx="4">
                  <c:v>11.09</c:v>
                </c:pt>
              </c:numCache>
            </c:numRef>
          </c:val>
          <c:extLst>
            <c:ext xmlns:c16="http://schemas.microsoft.com/office/drawing/2014/chart" uri="{C3380CC4-5D6E-409C-BE32-E72D297353CC}">
              <c16:uniqueId val="{00000000-7B5D-4C12-8DDD-1E5DA3E72A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7B5D-4C12-8DDD-1E5DA3E72A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D5-4E89-A7CE-0B22A0929D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0.11</c:v>
                </c:pt>
              </c:numCache>
            </c:numRef>
          </c:val>
          <c:smooth val="0"/>
          <c:extLst>
            <c:ext xmlns:c16="http://schemas.microsoft.com/office/drawing/2014/chart" uri="{C3380CC4-5D6E-409C-BE32-E72D297353CC}">
              <c16:uniqueId val="{00000001-0ED5-4E89-A7CE-0B22A0929D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16-406B-9745-88DE50AE8F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12.89</c:v>
                </c:pt>
                <c:pt idx="4">
                  <c:v>15.68</c:v>
                </c:pt>
              </c:numCache>
            </c:numRef>
          </c:val>
          <c:smooth val="0"/>
          <c:extLst>
            <c:ext xmlns:c16="http://schemas.microsoft.com/office/drawing/2014/chart" uri="{C3380CC4-5D6E-409C-BE32-E72D297353CC}">
              <c16:uniqueId val="{00000001-D516-406B-9745-88DE50AE8F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44.01</c:v>
                </c:pt>
                <c:pt idx="2">
                  <c:v>52.74</c:v>
                </c:pt>
                <c:pt idx="3">
                  <c:v>58.99</c:v>
                </c:pt>
                <c:pt idx="4">
                  <c:v>55.58</c:v>
                </c:pt>
              </c:numCache>
            </c:numRef>
          </c:val>
          <c:extLst>
            <c:ext xmlns:c16="http://schemas.microsoft.com/office/drawing/2014/chart" uri="{C3380CC4-5D6E-409C-BE32-E72D297353CC}">
              <c16:uniqueId val="{00000000-DFA3-4F19-A148-B6F9B067C1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54.32</c:v>
                </c:pt>
                <c:pt idx="4">
                  <c:v>46.82</c:v>
                </c:pt>
              </c:numCache>
            </c:numRef>
          </c:val>
          <c:smooth val="0"/>
          <c:extLst>
            <c:ext xmlns:c16="http://schemas.microsoft.com/office/drawing/2014/chart" uri="{C3380CC4-5D6E-409C-BE32-E72D297353CC}">
              <c16:uniqueId val="{00000001-DFA3-4F19-A148-B6F9B067C1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1004.79</c:v>
                </c:pt>
                <c:pt idx="2">
                  <c:v>1056.8900000000001</c:v>
                </c:pt>
                <c:pt idx="3">
                  <c:v>983.03</c:v>
                </c:pt>
                <c:pt idx="4">
                  <c:v>673.09</c:v>
                </c:pt>
              </c:numCache>
            </c:numRef>
          </c:val>
          <c:extLst>
            <c:ext xmlns:c16="http://schemas.microsoft.com/office/drawing/2014/chart" uri="{C3380CC4-5D6E-409C-BE32-E72D297353CC}">
              <c16:uniqueId val="{00000000-AC24-4F2B-BF11-93B24598FC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1000.94</c:v>
                </c:pt>
                <c:pt idx="4">
                  <c:v>1028.05</c:v>
                </c:pt>
              </c:numCache>
            </c:numRef>
          </c:val>
          <c:smooth val="0"/>
          <c:extLst>
            <c:ext xmlns:c16="http://schemas.microsoft.com/office/drawing/2014/chart" uri="{C3380CC4-5D6E-409C-BE32-E72D297353CC}">
              <c16:uniqueId val="{00000001-AC24-4F2B-BF11-93B24598FC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108.26</c:v>
                </c:pt>
                <c:pt idx="2">
                  <c:v>112.95</c:v>
                </c:pt>
                <c:pt idx="3">
                  <c:v>105.13</c:v>
                </c:pt>
                <c:pt idx="4">
                  <c:v>105.75</c:v>
                </c:pt>
              </c:numCache>
            </c:numRef>
          </c:val>
          <c:extLst>
            <c:ext xmlns:c16="http://schemas.microsoft.com/office/drawing/2014/chart" uri="{C3380CC4-5D6E-409C-BE32-E72D297353CC}">
              <c16:uniqueId val="{00000000-7038-48CA-ACC7-E8D4E10003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93.77</c:v>
                </c:pt>
                <c:pt idx="4">
                  <c:v>94.73</c:v>
                </c:pt>
              </c:numCache>
            </c:numRef>
          </c:val>
          <c:smooth val="0"/>
          <c:extLst>
            <c:ext xmlns:c16="http://schemas.microsoft.com/office/drawing/2014/chart" uri="{C3380CC4-5D6E-409C-BE32-E72D297353CC}">
              <c16:uniqueId val="{00000001-7038-48CA-ACC7-E8D4E10003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145.15</c:v>
                </c:pt>
                <c:pt idx="2">
                  <c:v>137.19999999999999</c:v>
                </c:pt>
                <c:pt idx="3">
                  <c:v>148.36000000000001</c:v>
                </c:pt>
                <c:pt idx="4">
                  <c:v>148.6</c:v>
                </c:pt>
              </c:numCache>
            </c:numRef>
          </c:val>
          <c:extLst>
            <c:ext xmlns:c16="http://schemas.microsoft.com/office/drawing/2014/chart" uri="{C3380CC4-5D6E-409C-BE32-E72D297353CC}">
              <c16:uniqueId val="{00000000-CA4F-4F1E-84DE-C40DF0A7A9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165.57</c:v>
                </c:pt>
                <c:pt idx="4">
                  <c:v>160.91</c:v>
                </c:pt>
              </c:numCache>
            </c:numRef>
          </c:val>
          <c:smooth val="0"/>
          <c:extLst>
            <c:ext xmlns:c16="http://schemas.microsoft.com/office/drawing/2014/chart" uri="{C3380CC4-5D6E-409C-BE32-E72D297353CC}">
              <c16:uniqueId val="{00000001-CA4F-4F1E-84DE-C40DF0A7A9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3"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90703</v>
      </c>
      <c r="AM8" s="51"/>
      <c r="AN8" s="51"/>
      <c r="AO8" s="51"/>
      <c r="AP8" s="51"/>
      <c r="AQ8" s="51"/>
      <c r="AR8" s="51"/>
      <c r="AS8" s="51"/>
      <c r="AT8" s="46">
        <f>データ!T6</f>
        <v>481.62</v>
      </c>
      <c r="AU8" s="46"/>
      <c r="AV8" s="46"/>
      <c r="AW8" s="46"/>
      <c r="AX8" s="46"/>
      <c r="AY8" s="46"/>
      <c r="AZ8" s="46"/>
      <c r="BA8" s="46"/>
      <c r="BB8" s="46">
        <f>データ!U6</f>
        <v>188.33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61.95</v>
      </c>
      <c r="J10" s="46"/>
      <c r="K10" s="46"/>
      <c r="L10" s="46"/>
      <c r="M10" s="46"/>
      <c r="N10" s="46"/>
      <c r="O10" s="46"/>
      <c r="P10" s="46">
        <f>データ!P6</f>
        <v>39.11</v>
      </c>
      <c r="Q10" s="46"/>
      <c r="R10" s="46"/>
      <c r="S10" s="46"/>
      <c r="T10" s="46"/>
      <c r="U10" s="46"/>
      <c r="V10" s="46"/>
      <c r="W10" s="46">
        <f>データ!Q6</f>
        <v>88.09</v>
      </c>
      <c r="X10" s="46"/>
      <c r="Y10" s="46"/>
      <c r="Z10" s="46"/>
      <c r="AA10" s="46"/>
      <c r="AB10" s="46"/>
      <c r="AC10" s="46"/>
      <c r="AD10" s="51">
        <f>データ!R6</f>
        <v>2824</v>
      </c>
      <c r="AE10" s="51"/>
      <c r="AF10" s="51"/>
      <c r="AG10" s="51"/>
      <c r="AH10" s="51"/>
      <c r="AI10" s="51"/>
      <c r="AJ10" s="51"/>
      <c r="AK10" s="2"/>
      <c r="AL10" s="51">
        <f>データ!V6</f>
        <v>35399</v>
      </c>
      <c r="AM10" s="51"/>
      <c r="AN10" s="51"/>
      <c r="AO10" s="51"/>
      <c r="AP10" s="51"/>
      <c r="AQ10" s="51"/>
      <c r="AR10" s="51"/>
      <c r="AS10" s="51"/>
      <c r="AT10" s="46">
        <f>データ!W6</f>
        <v>17.760000000000002</v>
      </c>
      <c r="AU10" s="46"/>
      <c r="AV10" s="46"/>
      <c r="AW10" s="46"/>
      <c r="AX10" s="46"/>
      <c r="AY10" s="46"/>
      <c r="AZ10" s="46"/>
      <c r="BA10" s="46"/>
      <c r="BB10" s="46">
        <f>データ!X6</f>
        <v>1993.19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1Mvq9k/XbjelQKgNuvOROnlH/QUbwqTnp/YQ833z35iSlbd2xTYvaV8tPHRB5mHI5M4i4ybMqpjGVObALRBeQ==" saltValue="0O10AYrx6O1VewL3eXRy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K1" workbookViewId="0">
      <selection activeCell="R13" sqref="R13"/>
    </sheetView>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61.95</v>
      </c>
      <c r="P6" s="34">
        <f t="shared" si="3"/>
        <v>39.11</v>
      </c>
      <c r="Q6" s="34">
        <f t="shared" si="3"/>
        <v>88.09</v>
      </c>
      <c r="R6" s="34">
        <f t="shared" si="3"/>
        <v>2824</v>
      </c>
      <c r="S6" s="34">
        <f t="shared" si="3"/>
        <v>90703</v>
      </c>
      <c r="T6" s="34">
        <f t="shared" si="3"/>
        <v>481.62</v>
      </c>
      <c r="U6" s="34">
        <f t="shared" si="3"/>
        <v>188.33</v>
      </c>
      <c r="V6" s="34">
        <f t="shared" si="3"/>
        <v>35399</v>
      </c>
      <c r="W6" s="34">
        <f t="shared" si="3"/>
        <v>17.760000000000002</v>
      </c>
      <c r="X6" s="34">
        <f t="shared" si="3"/>
        <v>1993.19</v>
      </c>
      <c r="Y6" s="35" t="str">
        <f>IF(Y7="",NA(),Y7)</f>
        <v>-</v>
      </c>
      <c r="Z6" s="35">
        <f t="shared" ref="Z6:AH6" si="4">IF(Z7="",NA(),Z7)</f>
        <v>105.84</v>
      </c>
      <c r="AA6" s="35">
        <f t="shared" si="4"/>
        <v>106.05</v>
      </c>
      <c r="AB6" s="35">
        <f t="shared" si="4"/>
        <v>104.19</v>
      </c>
      <c r="AC6" s="35">
        <f t="shared" si="4"/>
        <v>103.5</v>
      </c>
      <c r="AD6" s="35" t="str">
        <f t="shared" si="4"/>
        <v>-</v>
      </c>
      <c r="AE6" s="35">
        <f t="shared" si="4"/>
        <v>105.73</v>
      </c>
      <c r="AF6" s="35">
        <f t="shared" si="4"/>
        <v>108.38</v>
      </c>
      <c r="AG6" s="35">
        <f t="shared" si="4"/>
        <v>108.43</v>
      </c>
      <c r="AH6" s="35">
        <f t="shared" si="4"/>
        <v>107.15</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14.68</v>
      </c>
      <c r="AQ6" s="35">
        <f t="shared" si="5"/>
        <v>12.78</v>
      </c>
      <c r="AR6" s="35">
        <f t="shared" si="5"/>
        <v>12.89</v>
      </c>
      <c r="AS6" s="35">
        <f t="shared" si="5"/>
        <v>15.68</v>
      </c>
      <c r="AT6" s="34" t="str">
        <f>IF(AT7="","",IF(AT7="-","【-】","【"&amp;SUBSTITUTE(TEXT(AT7,"#,##0.00"),"-","△")&amp;"】"))</f>
        <v>【3.09】</v>
      </c>
      <c r="AU6" s="35" t="str">
        <f>IF(AU7="",NA(),AU7)</f>
        <v>-</v>
      </c>
      <c r="AV6" s="35">
        <f t="shared" ref="AV6:BD6" si="6">IF(AV7="",NA(),AV7)</f>
        <v>44.01</v>
      </c>
      <c r="AW6" s="35">
        <f t="shared" si="6"/>
        <v>52.74</v>
      </c>
      <c r="AX6" s="35">
        <f t="shared" si="6"/>
        <v>58.99</v>
      </c>
      <c r="AY6" s="35">
        <f t="shared" si="6"/>
        <v>55.58</v>
      </c>
      <c r="AZ6" s="35" t="str">
        <f t="shared" si="6"/>
        <v>-</v>
      </c>
      <c r="BA6" s="35">
        <f t="shared" si="6"/>
        <v>50.78</v>
      </c>
      <c r="BB6" s="35">
        <f t="shared" si="6"/>
        <v>57.48</v>
      </c>
      <c r="BC6" s="35">
        <f t="shared" si="6"/>
        <v>54.32</v>
      </c>
      <c r="BD6" s="35">
        <f t="shared" si="6"/>
        <v>46.82</v>
      </c>
      <c r="BE6" s="34" t="str">
        <f>IF(BE7="","",IF(BE7="-","【-】","【"&amp;SUBSTITUTE(TEXT(BE7,"#,##0.00"),"-","△")&amp;"】"))</f>
        <v>【69.54】</v>
      </c>
      <c r="BF6" s="35" t="str">
        <f>IF(BF7="",NA(),BF7)</f>
        <v>-</v>
      </c>
      <c r="BG6" s="35">
        <f t="shared" ref="BG6:BO6" si="7">IF(BG7="",NA(),BG7)</f>
        <v>1004.79</v>
      </c>
      <c r="BH6" s="35">
        <f t="shared" si="7"/>
        <v>1056.8900000000001</v>
      </c>
      <c r="BI6" s="35">
        <f t="shared" si="7"/>
        <v>983.03</v>
      </c>
      <c r="BJ6" s="35">
        <f t="shared" si="7"/>
        <v>673.09</v>
      </c>
      <c r="BK6" s="35" t="str">
        <f t="shared" si="7"/>
        <v>-</v>
      </c>
      <c r="BL6" s="35">
        <f t="shared" si="7"/>
        <v>1053.93</v>
      </c>
      <c r="BM6" s="35">
        <f t="shared" si="7"/>
        <v>1046.25</v>
      </c>
      <c r="BN6" s="35">
        <f t="shared" si="7"/>
        <v>1000.94</v>
      </c>
      <c r="BO6" s="35">
        <f t="shared" si="7"/>
        <v>1028.05</v>
      </c>
      <c r="BP6" s="34" t="str">
        <f>IF(BP7="","",IF(BP7="-","【-】","【"&amp;SUBSTITUTE(TEXT(BP7,"#,##0.00"),"-","△")&amp;"】"))</f>
        <v>【682.51】</v>
      </c>
      <c r="BQ6" s="35" t="str">
        <f>IF(BQ7="",NA(),BQ7)</f>
        <v>-</v>
      </c>
      <c r="BR6" s="35">
        <f t="shared" ref="BR6:BZ6" si="8">IF(BR7="",NA(),BR7)</f>
        <v>108.26</v>
      </c>
      <c r="BS6" s="35">
        <f t="shared" si="8"/>
        <v>112.95</v>
      </c>
      <c r="BT6" s="35">
        <f t="shared" si="8"/>
        <v>105.13</v>
      </c>
      <c r="BU6" s="35">
        <f t="shared" si="8"/>
        <v>105.75</v>
      </c>
      <c r="BV6" s="35" t="str">
        <f t="shared" si="8"/>
        <v>-</v>
      </c>
      <c r="BW6" s="35">
        <f t="shared" si="8"/>
        <v>85.23</v>
      </c>
      <c r="BX6" s="35">
        <f t="shared" si="8"/>
        <v>88.37</v>
      </c>
      <c r="BY6" s="35">
        <f t="shared" si="8"/>
        <v>93.77</v>
      </c>
      <c r="BZ6" s="35">
        <f t="shared" si="8"/>
        <v>94.73</v>
      </c>
      <c r="CA6" s="34" t="str">
        <f>IF(CA7="","",IF(CA7="-","【-】","【"&amp;SUBSTITUTE(TEXT(CA7,"#,##0.00"),"-","△")&amp;"】"))</f>
        <v>【100.34】</v>
      </c>
      <c r="CB6" s="35" t="str">
        <f>IF(CB7="",NA(),CB7)</f>
        <v>-</v>
      </c>
      <c r="CC6" s="35">
        <f t="shared" ref="CC6:CK6" si="9">IF(CC7="",NA(),CC7)</f>
        <v>145.15</v>
      </c>
      <c r="CD6" s="35">
        <f t="shared" si="9"/>
        <v>137.19999999999999</v>
      </c>
      <c r="CE6" s="35">
        <f t="shared" si="9"/>
        <v>148.36000000000001</v>
      </c>
      <c r="CF6" s="35">
        <f t="shared" si="9"/>
        <v>148.6</v>
      </c>
      <c r="CG6" s="35" t="str">
        <f t="shared" si="9"/>
        <v>-</v>
      </c>
      <c r="CH6" s="35">
        <f t="shared" si="9"/>
        <v>185.7</v>
      </c>
      <c r="CI6" s="35">
        <f t="shared" si="9"/>
        <v>178.11</v>
      </c>
      <c r="CJ6" s="35">
        <f t="shared" si="9"/>
        <v>165.57</v>
      </c>
      <c r="CK6" s="35">
        <f t="shared" si="9"/>
        <v>160.91</v>
      </c>
      <c r="CL6" s="34" t="str">
        <f>IF(CL7="","",IF(CL7="-","【-】","【"&amp;SUBSTITUTE(TEXT(CL7,"#,##0.00"),"-","△")&amp;"】"))</f>
        <v>【136.15】</v>
      </c>
      <c r="CM6" s="35" t="str">
        <f>IF(CM7="",NA(),CM7)</f>
        <v>-</v>
      </c>
      <c r="CN6" s="35">
        <f t="shared" ref="CN6:CV6" si="10">IF(CN7="",NA(),CN7)</f>
        <v>91.53</v>
      </c>
      <c r="CO6" s="35">
        <f t="shared" si="10"/>
        <v>91.44</v>
      </c>
      <c r="CP6" s="35">
        <f t="shared" si="10"/>
        <v>92.73</v>
      </c>
      <c r="CQ6" s="35">
        <f t="shared" si="10"/>
        <v>93.4</v>
      </c>
      <c r="CR6" s="35" t="str">
        <f t="shared" si="10"/>
        <v>-</v>
      </c>
      <c r="CS6" s="35">
        <f t="shared" si="10"/>
        <v>61.03</v>
      </c>
      <c r="CT6" s="35">
        <f t="shared" si="10"/>
        <v>59.55</v>
      </c>
      <c r="CU6" s="35">
        <f t="shared" si="10"/>
        <v>59.19</v>
      </c>
      <c r="CV6" s="35">
        <f t="shared" si="10"/>
        <v>61.4</v>
      </c>
      <c r="CW6" s="34" t="str">
        <f>IF(CW7="","",IF(CW7="-","【-】","【"&amp;SUBSTITUTE(TEXT(CW7,"#,##0.00"),"-","△")&amp;"】"))</f>
        <v>【59.64】</v>
      </c>
      <c r="CX6" s="35" t="str">
        <f>IF(CX7="",NA(),CX7)</f>
        <v>-</v>
      </c>
      <c r="CY6" s="35">
        <f t="shared" ref="CY6:DG6" si="11">IF(CY7="",NA(),CY7)</f>
        <v>85.03</v>
      </c>
      <c r="CZ6" s="35">
        <f t="shared" si="11"/>
        <v>86.01</v>
      </c>
      <c r="DA6" s="35">
        <f t="shared" si="11"/>
        <v>86.29</v>
      </c>
      <c r="DB6" s="35">
        <f t="shared" si="11"/>
        <v>86.31</v>
      </c>
      <c r="DC6" s="35" t="str">
        <f t="shared" si="11"/>
        <v>-</v>
      </c>
      <c r="DD6" s="35">
        <f t="shared" si="11"/>
        <v>86.83</v>
      </c>
      <c r="DE6" s="35">
        <f t="shared" si="11"/>
        <v>87.14</v>
      </c>
      <c r="DF6" s="35">
        <f t="shared" si="11"/>
        <v>86.66</v>
      </c>
      <c r="DG6" s="35">
        <f t="shared" si="11"/>
        <v>86.28</v>
      </c>
      <c r="DH6" s="34" t="str">
        <f>IF(DH7="","",IF(DH7="-","【-】","【"&amp;SUBSTITUTE(TEXT(DH7,"#,##0.00"),"-","△")&amp;"】"))</f>
        <v>【95.35】</v>
      </c>
      <c r="DI6" s="35" t="str">
        <f>IF(DI7="",NA(),DI7)</f>
        <v>-</v>
      </c>
      <c r="DJ6" s="35">
        <f t="shared" ref="DJ6:DR6" si="12">IF(DJ7="",NA(),DJ7)</f>
        <v>2.98</v>
      </c>
      <c r="DK6" s="35">
        <f t="shared" si="12"/>
        <v>5.84</v>
      </c>
      <c r="DL6" s="35">
        <f t="shared" si="12"/>
        <v>8.4700000000000006</v>
      </c>
      <c r="DM6" s="35">
        <f t="shared" si="12"/>
        <v>11.09</v>
      </c>
      <c r="DN6" s="35" t="str">
        <f t="shared" si="12"/>
        <v>-</v>
      </c>
      <c r="DO6" s="35">
        <f t="shared" si="12"/>
        <v>14.26</v>
      </c>
      <c r="DP6" s="35">
        <f t="shared" si="12"/>
        <v>15.21</v>
      </c>
      <c r="DQ6" s="35">
        <f t="shared" si="12"/>
        <v>17.350000000000001</v>
      </c>
      <c r="DR6" s="35">
        <f t="shared" si="12"/>
        <v>17.239999999999998</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0.11</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0.11</v>
      </c>
      <c r="EM6" s="35">
        <f t="shared" si="14"/>
        <v>0.09</v>
      </c>
      <c r="EN6" s="35">
        <f t="shared" si="14"/>
        <v>0.12</v>
      </c>
      <c r="EO6" s="34" t="str">
        <f>IF(EO7="","",IF(EO7="-","【-】","【"&amp;SUBSTITUTE(TEXT(EO7,"#,##0.00"),"-","△")&amp;"】"))</f>
        <v>【0.22】</v>
      </c>
    </row>
    <row r="7" spans="1:148" s="36" customFormat="1" x14ac:dyDescent="0.2">
      <c r="A7" s="28"/>
      <c r="B7" s="37">
        <v>2019</v>
      </c>
      <c r="C7" s="37">
        <v>252093</v>
      </c>
      <c r="D7" s="37">
        <v>46</v>
      </c>
      <c r="E7" s="37">
        <v>17</v>
      </c>
      <c r="F7" s="37">
        <v>1</v>
      </c>
      <c r="G7" s="37">
        <v>0</v>
      </c>
      <c r="H7" s="37" t="s">
        <v>96</v>
      </c>
      <c r="I7" s="37" t="s">
        <v>97</v>
      </c>
      <c r="J7" s="37" t="s">
        <v>98</v>
      </c>
      <c r="K7" s="37" t="s">
        <v>99</v>
      </c>
      <c r="L7" s="37" t="s">
        <v>100</v>
      </c>
      <c r="M7" s="37" t="s">
        <v>101</v>
      </c>
      <c r="N7" s="38" t="s">
        <v>102</v>
      </c>
      <c r="O7" s="38">
        <v>61.95</v>
      </c>
      <c r="P7" s="38">
        <v>39.11</v>
      </c>
      <c r="Q7" s="38">
        <v>88.09</v>
      </c>
      <c r="R7" s="38">
        <v>2824</v>
      </c>
      <c r="S7" s="38">
        <v>90703</v>
      </c>
      <c r="T7" s="38">
        <v>481.62</v>
      </c>
      <c r="U7" s="38">
        <v>188.33</v>
      </c>
      <c r="V7" s="38">
        <v>35399</v>
      </c>
      <c r="W7" s="38">
        <v>17.760000000000002</v>
      </c>
      <c r="X7" s="38">
        <v>1993.19</v>
      </c>
      <c r="Y7" s="38" t="s">
        <v>102</v>
      </c>
      <c r="Z7" s="38">
        <v>105.84</v>
      </c>
      <c r="AA7" s="38">
        <v>106.05</v>
      </c>
      <c r="AB7" s="38">
        <v>104.19</v>
      </c>
      <c r="AC7" s="38">
        <v>103.5</v>
      </c>
      <c r="AD7" s="38" t="s">
        <v>102</v>
      </c>
      <c r="AE7" s="38">
        <v>105.73</v>
      </c>
      <c r="AF7" s="38">
        <v>108.38</v>
      </c>
      <c r="AG7" s="38">
        <v>108.43</v>
      </c>
      <c r="AH7" s="38">
        <v>107.15</v>
      </c>
      <c r="AI7" s="38">
        <v>108.07</v>
      </c>
      <c r="AJ7" s="38" t="s">
        <v>102</v>
      </c>
      <c r="AK7" s="38">
        <v>0</v>
      </c>
      <c r="AL7" s="38">
        <v>0</v>
      </c>
      <c r="AM7" s="38">
        <v>0</v>
      </c>
      <c r="AN7" s="38">
        <v>0</v>
      </c>
      <c r="AO7" s="38" t="s">
        <v>102</v>
      </c>
      <c r="AP7" s="38">
        <v>14.68</v>
      </c>
      <c r="AQ7" s="38">
        <v>12.78</v>
      </c>
      <c r="AR7" s="38">
        <v>12.89</v>
      </c>
      <c r="AS7" s="38">
        <v>15.68</v>
      </c>
      <c r="AT7" s="38">
        <v>3.09</v>
      </c>
      <c r="AU7" s="38" t="s">
        <v>102</v>
      </c>
      <c r="AV7" s="38">
        <v>44.01</v>
      </c>
      <c r="AW7" s="38">
        <v>52.74</v>
      </c>
      <c r="AX7" s="38">
        <v>58.99</v>
      </c>
      <c r="AY7" s="38">
        <v>55.58</v>
      </c>
      <c r="AZ7" s="38" t="s">
        <v>102</v>
      </c>
      <c r="BA7" s="38">
        <v>50.78</v>
      </c>
      <c r="BB7" s="38">
        <v>57.48</v>
      </c>
      <c r="BC7" s="38">
        <v>54.32</v>
      </c>
      <c r="BD7" s="38">
        <v>46.82</v>
      </c>
      <c r="BE7" s="38">
        <v>69.540000000000006</v>
      </c>
      <c r="BF7" s="38" t="s">
        <v>102</v>
      </c>
      <c r="BG7" s="38">
        <v>1004.79</v>
      </c>
      <c r="BH7" s="38">
        <v>1056.8900000000001</v>
      </c>
      <c r="BI7" s="38">
        <v>983.03</v>
      </c>
      <c r="BJ7" s="38">
        <v>673.09</v>
      </c>
      <c r="BK7" s="38" t="s">
        <v>102</v>
      </c>
      <c r="BL7" s="38">
        <v>1053.93</v>
      </c>
      <c r="BM7" s="38">
        <v>1046.25</v>
      </c>
      <c r="BN7" s="38">
        <v>1000.94</v>
      </c>
      <c r="BO7" s="38">
        <v>1028.05</v>
      </c>
      <c r="BP7" s="38">
        <v>682.51</v>
      </c>
      <c r="BQ7" s="38" t="s">
        <v>102</v>
      </c>
      <c r="BR7" s="38">
        <v>108.26</v>
      </c>
      <c r="BS7" s="38">
        <v>112.95</v>
      </c>
      <c r="BT7" s="38">
        <v>105.13</v>
      </c>
      <c r="BU7" s="38">
        <v>105.75</v>
      </c>
      <c r="BV7" s="38" t="s">
        <v>102</v>
      </c>
      <c r="BW7" s="38">
        <v>85.23</v>
      </c>
      <c r="BX7" s="38">
        <v>88.37</v>
      </c>
      <c r="BY7" s="38">
        <v>93.77</v>
      </c>
      <c r="BZ7" s="38">
        <v>94.73</v>
      </c>
      <c r="CA7" s="38">
        <v>100.34</v>
      </c>
      <c r="CB7" s="38" t="s">
        <v>102</v>
      </c>
      <c r="CC7" s="38">
        <v>145.15</v>
      </c>
      <c r="CD7" s="38">
        <v>137.19999999999999</v>
      </c>
      <c r="CE7" s="38">
        <v>148.36000000000001</v>
      </c>
      <c r="CF7" s="38">
        <v>148.6</v>
      </c>
      <c r="CG7" s="38" t="s">
        <v>102</v>
      </c>
      <c r="CH7" s="38">
        <v>185.7</v>
      </c>
      <c r="CI7" s="38">
        <v>178.11</v>
      </c>
      <c r="CJ7" s="38">
        <v>165.57</v>
      </c>
      <c r="CK7" s="38">
        <v>160.91</v>
      </c>
      <c r="CL7" s="38">
        <v>136.15</v>
      </c>
      <c r="CM7" s="38" t="s">
        <v>102</v>
      </c>
      <c r="CN7" s="38">
        <v>91.53</v>
      </c>
      <c r="CO7" s="38">
        <v>91.44</v>
      </c>
      <c r="CP7" s="38">
        <v>92.73</v>
      </c>
      <c r="CQ7" s="38">
        <v>93.4</v>
      </c>
      <c r="CR7" s="38" t="s">
        <v>102</v>
      </c>
      <c r="CS7" s="38">
        <v>61.03</v>
      </c>
      <c r="CT7" s="38">
        <v>59.55</v>
      </c>
      <c r="CU7" s="38">
        <v>59.19</v>
      </c>
      <c r="CV7" s="38">
        <v>61.4</v>
      </c>
      <c r="CW7" s="38">
        <v>59.64</v>
      </c>
      <c r="CX7" s="38" t="s">
        <v>102</v>
      </c>
      <c r="CY7" s="38">
        <v>85.03</v>
      </c>
      <c r="CZ7" s="38">
        <v>86.01</v>
      </c>
      <c r="DA7" s="38">
        <v>86.29</v>
      </c>
      <c r="DB7" s="38">
        <v>86.31</v>
      </c>
      <c r="DC7" s="38" t="s">
        <v>102</v>
      </c>
      <c r="DD7" s="38">
        <v>86.83</v>
      </c>
      <c r="DE7" s="38">
        <v>87.14</v>
      </c>
      <c r="DF7" s="38">
        <v>86.66</v>
      </c>
      <c r="DG7" s="38">
        <v>86.28</v>
      </c>
      <c r="DH7" s="38">
        <v>95.35</v>
      </c>
      <c r="DI7" s="38" t="s">
        <v>102</v>
      </c>
      <c r="DJ7" s="38">
        <v>2.98</v>
      </c>
      <c r="DK7" s="38">
        <v>5.84</v>
      </c>
      <c r="DL7" s="38">
        <v>8.4700000000000006</v>
      </c>
      <c r="DM7" s="38">
        <v>11.09</v>
      </c>
      <c r="DN7" s="38" t="s">
        <v>102</v>
      </c>
      <c r="DO7" s="38">
        <v>14.26</v>
      </c>
      <c r="DP7" s="38">
        <v>15.21</v>
      </c>
      <c r="DQ7" s="38">
        <v>17.350000000000001</v>
      </c>
      <c r="DR7" s="38">
        <v>17.239999999999998</v>
      </c>
      <c r="DS7" s="38">
        <v>38.57</v>
      </c>
      <c r="DT7" s="38" t="s">
        <v>102</v>
      </c>
      <c r="DU7" s="38">
        <v>0</v>
      </c>
      <c r="DV7" s="38">
        <v>0</v>
      </c>
      <c r="DW7" s="38">
        <v>0</v>
      </c>
      <c r="DX7" s="38">
        <v>0</v>
      </c>
      <c r="DY7" s="38" t="s">
        <v>102</v>
      </c>
      <c r="DZ7" s="38">
        <v>0.01</v>
      </c>
      <c r="EA7" s="38">
        <v>0.01</v>
      </c>
      <c r="EB7" s="38">
        <v>0.01</v>
      </c>
      <c r="EC7" s="38">
        <v>0.11</v>
      </c>
      <c r="ED7" s="38">
        <v>5.9</v>
      </c>
      <c r="EE7" s="38" t="s">
        <v>102</v>
      </c>
      <c r="EF7" s="38">
        <v>0</v>
      </c>
      <c r="EG7" s="38">
        <v>0</v>
      </c>
      <c r="EH7" s="38">
        <v>0</v>
      </c>
      <c r="EI7" s="38">
        <v>0</v>
      </c>
      <c r="EJ7" s="38" t="s">
        <v>102</v>
      </c>
      <c r="EK7" s="38">
        <v>0.01</v>
      </c>
      <c r="EL7" s="38">
        <v>0.11</v>
      </c>
      <c r="EM7" s="38">
        <v>0.09</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2021-01-28T01:27:58Z</cp:lastPrinted>
  <dcterms:created xsi:type="dcterms:W3CDTF">2020-12-04T02:28:00Z</dcterms:created>
  <dcterms:modified xsi:type="dcterms:W3CDTF">2021-01-28T01:28:01Z</dcterms:modified>
  <cp:category/>
</cp:coreProperties>
</file>