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PiUz/Xsy6NYp9NCGP8wTgkiaKZqraizmAocwb7nw1r8Tf5OmI6O7IbwtVvarWMMTiO6f7jfX5rBUayJLh0BdJg==" workbookSaltValue="elBknZ3ib/K3+NgvdWqoU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<sst xmlns="http://schemas.openxmlformats.org/spreadsheetml/2006/main" count="231" uniqueCount="117">
  <si>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</si>
  <si>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</si>
  <si>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</si>
  <si>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</si>
  <si>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</si>
  <si>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</si>
  <si>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</si>
  <si>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</si>
  <si>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</si>
  <si>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</si>
  <si>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</si>
  <si>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</si>
  <si>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</si>
  <si>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</si>
  <si>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</si>
  <si>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</si>
  <si>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</si>
  <si>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</si>
  <si>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</si>
  <si>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</si>
  <si>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</si>
  <si>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</si>
  <si>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</si>
  <si>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</si>
  <si>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</si>
  <si>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</si>
  <si>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</si>
  <si>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</si>
  <si>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</si>
  <si>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</si>
  <si>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</si>
  <si>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</si>
  <si>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</si>
  <si>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</si>
  <si>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</si>
  <si>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</si>
  <si>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</si>
  <si>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</si>
  <si>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</si>
  <si>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</si>
  <si>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</si>
  <si>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</si>
  <si>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</si>
  <si>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</si>
  <si>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</si>
  <si>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</si>
  <si>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</si>
  <si>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</si>
  <si>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</si>
  <si>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</si>
  <si>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</si>
  <si>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</si>
  <si>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</si>
  <si>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</si>
  <si>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</si>
  <si>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</si>
  <si>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</si>
  <si>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</si>
  <si>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</si>
  <si>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</si>
  <si>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</si>
  <si>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</si>
  <si>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</si>
  <si>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</si>
  <si>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</si>
  <si>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</si>
  <si>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</si>
  <si>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</si>
  <si>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</si>
  <si>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</si>
  <si>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</si>
  <si>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</si>
  <si>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</si>
  <si>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</si>
  <si>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</si>
  <si>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</si>
  <si>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</si>
  <si>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</si>
  <si>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</si>
  <si>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</si>
  <si>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</si>
  <si>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</si>
  <si>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</si>
  <si>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</si>
  <si>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</si>
  <si>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</si>
  <si>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</si>
  <si>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</si>
  <si>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</si>
  <si>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</si>
  <si>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</si>
  <si>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</si>
  <si>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</si>
  <si>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</si>
  <si>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</si>
  <si>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</si>
  <si>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</si>
  <si>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</si>
  <si>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</si>
  <si>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</si>
  <si>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</si>
  <si>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</si>
  <si>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</si>
  <si>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</si>
  <si>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</si>
  <si>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</si>
  <si>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</si>
  <si>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</si>
  <si>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</si>
  <si>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</si>
  <si>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</si>
  <si>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</si>
  <si>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</si>
  <si>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</si>
  <si>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</si>
  <si>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本市の下水道事業は、平成28年度から地方公営企業法を適用したことにより、グラフは平成28年からとなっています。
　①経常収支比率は100％を下回り、単年度収支は赤字となりました。
　③流動比率は、前年度よりも低い比率となり、総務省が示す類似団体平均値を下回り、過去の建設改良にかかる起債償還額が多く、現金が少ない状況です。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⑦施設利用率及び⑧水洗化率は昨年同様類似団体平均値に比べ良好な水準にある一方で、⑤経費回収率は昨年より減少し、⑥汚水処理原価は増加しています。
　⑤経費回収率、⑥汚水処理原価は公共下水道事業等と比べても悪い値であり、23箇所の終末処理場の維持管理に多額の費用を要することとや有収率の低さがその要因であると考えられます。</t>
    <rPh sb="41" eb="43">
      <t>ヘイセイ</t>
    </rPh>
    <rPh sb="45" eb="46">
      <t>ネン</t>
    </rPh>
    <rPh sb="71" eb="72">
      <t>シタ</t>
    </rPh>
    <rPh sb="81" eb="82">
      <t>アカ</t>
    </rPh>
    <rPh sb="99" eb="100">
      <t>ゼン</t>
    </rPh>
    <rPh sb="100" eb="102">
      <t>ネンド</t>
    </rPh>
    <rPh sb="105" eb="106">
      <t>ヒク</t>
    </rPh>
    <rPh sb="107" eb="109">
      <t>ヒリツ</t>
    </rPh>
    <rPh sb="113" eb="116">
      <t>ソウムショウ</t>
    </rPh>
    <rPh sb="117" eb="118">
      <t>シメ</t>
    </rPh>
    <rPh sb="119" eb="121">
      <t>ルイジ</t>
    </rPh>
    <rPh sb="121" eb="123">
      <t>ダンタイ</t>
    </rPh>
    <rPh sb="123" eb="125">
      <t>ヘイキン</t>
    </rPh>
    <rPh sb="125" eb="126">
      <t>チ</t>
    </rPh>
    <rPh sb="127" eb="129">
      <t>シタマワ</t>
    </rPh>
    <rPh sb="131" eb="133">
      <t>カコ</t>
    </rPh>
    <rPh sb="134" eb="136">
      <t>ケンセツ</t>
    </rPh>
    <rPh sb="136" eb="138">
      <t>カイリョウ</t>
    </rPh>
    <rPh sb="142" eb="144">
      <t>キサイ</t>
    </rPh>
    <rPh sb="144" eb="146">
      <t>ショウカン</t>
    </rPh>
    <rPh sb="146" eb="147">
      <t>ガク</t>
    </rPh>
    <rPh sb="148" eb="149">
      <t>オオ</t>
    </rPh>
    <rPh sb="151" eb="153">
      <t>ゲンキン</t>
    </rPh>
    <rPh sb="154" eb="155">
      <t>スク</t>
    </rPh>
    <rPh sb="157" eb="159">
      <t>ジョウキョウ</t>
    </rPh>
    <rPh sb="165" eb="167">
      <t>キギョウ</t>
    </rPh>
    <rPh sb="167" eb="168">
      <t>サイ</t>
    </rPh>
    <rPh sb="168" eb="170">
      <t>ザンダカ</t>
    </rPh>
    <rPh sb="170" eb="171">
      <t>タイ</t>
    </rPh>
    <rPh sb="171" eb="173">
      <t>ジギョウ</t>
    </rPh>
    <rPh sb="173" eb="175">
      <t>キボ</t>
    </rPh>
    <rPh sb="175" eb="177">
      <t>ヒリツ</t>
    </rPh>
    <rPh sb="179" eb="181">
      <t>ゲスイ</t>
    </rPh>
    <rPh sb="181" eb="182">
      <t>ドウ</t>
    </rPh>
    <rPh sb="182" eb="184">
      <t>セイビ</t>
    </rPh>
    <rPh sb="185" eb="187">
      <t>シュウリョウ</t>
    </rPh>
    <rPh sb="189" eb="191">
      <t>キギョウ</t>
    </rPh>
    <rPh sb="191" eb="192">
      <t>サイ</t>
    </rPh>
    <rPh sb="192" eb="194">
      <t>ザンダカ</t>
    </rPh>
    <rPh sb="195" eb="197">
      <t>ゲンショウ</t>
    </rPh>
    <rPh sb="204" eb="205">
      <t>アタイ</t>
    </rPh>
    <rPh sb="206" eb="208">
      <t>ゲンショウ</t>
    </rPh>
    <rPh sb="230" eb="232">
      <t>サクネン</t>
    </rPh>
    <rPh sb="232" eb="234">
      <t>ドウヨウ</t>
    </rPh>
    <rPh sb="234" eb="236">
      <t>ルイジ</t>
    </rPh>
    <rPh sb="236" eb="238">
      <t>ダンタイ</t>
    </rPh>
    <rPh sb="263" eb="265">
      <t>サクネン</t>
    </rPh>
    <rPh sb="267" eb="269">
      <t>ゲンショウ</t>
    </rPh>
    <rPh sb="279" eb="281">
      <t>ゾウカ</t>
    </rPh>
    <rPh sb="353" eb="354">
      <t>ユウ</t>
    </rPh>
    <rPh sb="354" eb="355">
      <t>シュウ</t>
    </rPh>
    <rPh sb="355" eb="356">
      <t>リツ</t>
    </rPh>
    <rPh sb="357" eb="358">
      <t>ヒク</t>
    </rPh>
    <rPh sb="362" eb="364">
      <t>ヨウイン</t>
    </rPh>
    <rPh sb="368" eb="369">
      <t>カンガ</t>
    </rPh>
    <phoneticPr fontId="4"/>
  </si>
  <si>
    <t>　昭和59年から施設を供用し、令和2年度で36年を経過していますが、下水道管の耐用年数である50年は経過しておらず、①有形固定資産減価償却率も低い値となっています。現在のところ管渠の改善は発生していませんが、不明水の原因究明および、状況によっては、耐用年数未満での管渠更新が必要となる可能性があ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2" eb="84">
      <t>ゲンザイ</t>
    </rPh>
    <rPh sb="88" eb="90">
      <t>カンキョ</t>
    </rPh>
    <rPh sb="91" eb="93">
      <t>カイゼン</t>
    </rPh>
    <rPh sb="94" eb="96">
      <t>ハッセイ</t>
    </rPh>
    <rPh sb="104" eb="107">
      <t>フメイスイ</t>
    </rPh>
    <rPh sb="108" eb="110">
      <t>ゲンイン</t>
    </rPh>
    <rPh sb="110" eb="112">
      <t>キュウメイ</t>
    </rPh>
    <rPh sb="116" eb="118">
      <t>ジョウキョウ</t>
    </rPh>
    <rPh sb="124" eb="126">
      <t>タイヨウ</t>
    </rPh>
    <rPh sb="126" eb="128">
      <t>ネンスウ</t>
    </rPh>
    <rPh sb="128" eb="130">
      <t>ミマン</t>
    </rPh>
    <rPh sb="132" eb="134">
      <t>カンキョ</t>
    </rPh>
    <rPh sb="134" eb="136">
      <t>コウシン</t>
    </rPh>
    <rPh sb="137" eb="139">
      <t>ヒツヨウ</t>
    </rPh>
    <rPh sb="142" eb="145">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</si>
</sst>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C-443C-A657-511D0E593B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20C-443C-A657-511D0E593B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77.31</c:v>
                </c:pt>
                <c:pt idx="1">
                  <c:v>77.31</c:v>
                </c:pt>
                <c:pt idx="2">
                  <c:v>77.31</c:v>
                </c:pt>
                <c:pt idx="3">
                  <c:v>77.31</c:v>
                </c:pt>
                <c:pt idx="4">
                  <c:v>77.31</c:v>
                </c:pt>
              </c:numCache>
            </c:numRef>
          </c:val>
          <c:extLst>
            <c:ext xmlns:c16="http://schemas.microsoft.com/office/drawing/2014/chart" uri="{C3380CC4-5D6E-409C-BE32-E72D297353CC}">
              <c16:uniqueId val="{00000000-BFE0-4402-BAAC-2031EA0DC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BFE0-4402-BAAC-2031EA0DC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94.29</c:v>
                </c:pt>
                <c:pt idx="1">
                  <c:v>94</c:v>
                </c:pt>
                <c:pt idx="2">
                  <c:v>94.66</c:v>
                </c:pt>
                <c:pt idx="3">
                  <c:v>95.19</c:v>
                </c:pt>
                <c:pt idx="4">
                  <c:v>95.4</c:v>
                </c:pt>
              </c:numCache>
            </c:numRef>
          </c:val>
          <c:extLst>
            <c:ext xmlns:c16="http://schemas.microsoft.com/office/drawing/2014/chart" uri="{C3380CC4-5D6E-409C-BE32-E72D297353CC}">
              <c16:uniqueId val="{00000000-DF56-410B-935E-7DD3E20D06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DF56-410B-935E-7DD3E20D06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108.28</c:v>
                </c:pt>
                <c:pt idx="1">
                  <c:v>110.66</c:v>
                </c:pt>
                <c:pt idx="2">
                  <c:v>101.51</c:v>
                </c:pt>
                <c:pt idx="3">
                  <c:v>98.79</c:v>
                </c:pt>
                <c:pt idx="4">
                  <c:v>99.94</c:v>
                </c:pt>
              </c:numCache>
            </c:numRef>
          </c:val>
          <c:extLst>
            <c:ext xmlns:c16="http://schemas.microsoft.com/office/drawing/2014/chart" uri="{C3380CC4-5D6E-409C-BE32-E72D297353CC}">
              <c16:uniqueId val="{00000000-957B-49D1-8C68-DCDD8DC363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957B-49D1-8C68-DCDD8DC363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c:v>
                </c:pt>
                <c:pt idx="1">
                  <c:v>8.2200000000000006</c:v>
                </c:pt>
                <c:pt idx="2">
                  <c:v>11.88</c:v>
                </c:pt>
                <c:pt idx="3">
                  <c:v>15.43</c:v>
                </c:pt>
                <c:pt idx="4">
                  <c:v>18.86</c:v>
                </c:pt>
              </c:numCache>
            </c:numRef>
          </c:val>
          <c:extLst>
            <c:ext xmlns:c16="http://schemas.microsoft.com/office/drawing/2014/chart" uri="{C3380CC4-5D6E-409C-BE32-E72D297353CC}">
              <c16:uniqueId val="{00000000-4BF0-4B21-80ED-8CBEFC041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4BF0-4B21-80ED-8CBEFC041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3C-4CC0-8E81-2E49BEC4E6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03C-4CC0-8E81-2E49BEC4E6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7-4C5B-A591-B84059E552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38F7-4C5B-A591-B84059E552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29.52</c:v>
                </c:pt>
                <c:pt idx="1">
                  <c:v>43.97</c:v>
                </c:pt>
                <c:pt idx="2">
                  <c:v>36.840000000000003</c:v>
                </c:pt>
                <c:pt idx="3">
                  <c:v>35.909999999999997</c:v>
                </c:pt>
                <c:pt idx="4">
                  <c:v>31.38</c:v>
                </c:pt>
              </c:numCache>
            </c:numRef>
          </c:val>
          <c:extLst>
            <c:ext xmlns:c16="http://schemas.microsoft.com/office/drawing/2014/chart" uri="{C3380CC4-5D6E-409C-BE32-E72D297353CC}">
              <c16:uniqueId val="{00000000-3D0F-4352-8F41-7715BCA11F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3D0F-4352-8F41-7715BCA11F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429.02</c:v>
                </c:pt>
                <c:pt idx="1">
                  <c:v>56.68</c:v>
                </c:pt>
                <c:pt idx="2">
                  <c:v>43.62</c:v>
                </c:pt>
                <c:pt idx="3">
                  <c:v>45.43</c:v>
                </c:pt>
                <c:pt idx="4">
                  <c:v>49.49</c:v>
                </c:pt>
              </c:numCache>
            </c:numRef>
          </c:val>
          <c:extLst>
            <c:ext xmlns:c16="http://schemas.microsoft.com/office/drawing/2014/chart" uri="{C3380CC4-5D6E-409C-BE32-E72D297353CC}">
              <c16:uniqueId val="{00000000-2DD1-4F5E-8211-2037510D1C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2DD1-4F5E-8211-2037510D1C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59.38</c:v>
                </c:pt>
                <c:pt idx="1">
                  <c:v>55.25</c:v>
                </c:pt>
                <c:pt idx="2">
                  <c:v>52.65</c:v>
                </c:pt>
                <c:pt idx="3">
                  <c:v>55.6</c:v>
                </c:pt>
                <c:pt idx="4">
                  <c:v>53.53</c:v>
                </c:pt>
              </c:numCache>
            </c:numRef>
          </c:val>
          <c:extLst>
            <c:ext xmlns:c16="http://schemas.microsoft.com/office/drawing/2014/chart" uri="{C3380CC4-5D6E-409C-BE32-E72D297353CC}">
              <c16:uniqueId val="{00000000-AEDF-4811-9186-144CA57DC9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AEDF-4811-9186-144CA57DC9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246.19</c:v>
                </c:pt>
                <c:pt idx="1">
                  <c:v>256.17</c:v>
                </c:pt>
                <c:pt idx="2">
                  <c:v>269.87</c:v>
                </c:pt>
                <c:pt idx="3">
                  <c:v>256.51</c:v>
                </c:pt>
                <c:pt idx="4">
                  <c:v>267.54000000000002</c:v>
                </c:pt>
              </c:numCache>
            </c:numRef>
          </c:val>
          <c:extLst>
            <c:ext xmlns:c16="http://schemas.microsoft.com/office/drawing/2014/chart" uri="{C3380CC4-5D6E-409C-BE32-E72D297353CC}">
              <c16:uniqueId val="{00000000-F106-49E8-B54D-B303CFC1C1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F106-49E8-B54D-B303CFC1C1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90194</v>
      </c>
      <c r="AM8" s="51"/>
      <c r="AN8" s="51"/>
      <c r="AO8" s="51"/>
      <c r="AP8" s="51"/>
      <c r="AQ8" s="51"/>
      <c r="AR8" s="51"/>
      <c r="AS8" s="51"/>
      <c r="AT8" s="46">
        <f>データ!T6</f>
        <v>481.62</v>
      </c>
      <c r="AU8" s="46"/>
      <c r="AV8" s="46"/>
      <c r="AW8" s="46"/>
      <c r="AX8" s="46"/>
      <c r="AY8" s="46"/>
      <c r="AZ8" s="46"/>
      <c r="BA8" s="46"/>
      <c r="BB8" s="46">
        <f>データ!U6</f>
        <v>187.27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82.33</v>
      </c>
      <c r="J10" s="46"/>
      <c r="K10" s="46"/>
      <c r="L10" s="46"/>
      <c r="M10" s="46"/>
      <c r="N10" s="46"/>
      <c r="O10" s="46"/>
      <c r="P10" s="46">
        <f>データ!P6</f>
        <v>9.26</v>
      </c>
      <c r="Q10" s="46"/>
      <c r="R10" s="46"/>
      <c r="S10" s="46"/>
      <c r="T10" s="46"/>
      <c r="U10" s="46"/>
      <c r="V10" s="46"/>
      <c r="W10" s="46">
        <f>データ!Q6</f>
        <v>73.87</v>
      </c>
      <c r="X10" s="46"/>
      <c r="Y10" s="46"/>
      <c r="Z10" s="46"/>
      <c r="AA10" s="46"/>
      <c r="AB10" s="46"/>
      <c r="AC10" s="46"/>
      <c r="AD10" s="51">
        <f>データ!R6</f>
        <v>2824</v>
      </c>
      <c r="AE10" s="51"/>
      <c r="AF10" s="51"/>
      <c r="AG10" s="51"/>
      <c r="AH10" s="51"/>
      <c r="AI10" s="51"/>
      <c r="AJ10" s="51"/>
      <c r="AK10" s="2"/>
      <c r="AL10" s="51">
        <f>データ!V6</f>
        <v>8325</v>
      </c>
      <c r="AM10" s="51"/>
      <c r="AN10" s="51"/>
      <c r="AO10" s="51"/>
      <c r="AP10" s="51"/>
      <c r="AQ10" s="51"/>
      <c r="AR10" s="51"/>
      <c r="AS10" s="51"/>
      <c r="AT10" s="46">
        <f>データ!W6</f>
        <v>4.34</v>
      </c>
      <c r="AU10" s="46"/>
      <c r="AV10" s="46"/>
      <c r="AW10" s="46"/>
      <c r="AX10" s="46"/>
      <c r="AY10" s="46"/>
      <c r="AZ10" s="46"/>
      <c r="BA10" s="46"/>
      <c r="BB10" s="46">
        <f>データ!X6</f>
        <v>1918.2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RVDAvNeNJrMFgnlp4j077SVJTd43VdFeYNpVxo+sJz6ojg2EYwz3rkyKL7lVhyc5b586e1NYD/iLeW7Rrn4mg==" saltValue="F8GxqIkq7P7ikWExlp5f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82.33</v>
      </c>
      <c r="P6" s="34">
        <f t="shared" si="3"/>
        <v>9.26</v>
      </c>
      <c r="Q6" s="34">
        <f t="shared" si="3"/>
        <v>73.87</v>
      </c>
      <c r="R6" s="34">
        <f t="shared" si="3"/>
        <v>2824</v>
      </c>
      <c r="S6" s="34">
        <f t="shared" si="3"/>
        <v>90194</v>
      </c>
      <c r="T6" s="34">
        <f t="shared" si="3"/>
        <v>481.62</v>
      </c>
      <c r="U6" s="34">
        <f t="shared" si="3"/>
        <v>187.27</v>
      </c>
      <c r="V6" s="34">
        <f t="shared" si="3"/>
        <v>8325</v>
      </c>
      <c r="W6" s="34">
        <f t="shared" si="3"/>
        <v>4.34</v>
      </c>
      <c r="X6" s="34">
        <f t="shared" si="3"/>
        <v>1918.2</v>
      </c>
      <c r="Y6" s="35">
        <f>IF(Y7="",NA(),Y7)</f>
        <v>108.28</v>
      </c>
      <c r="Z6" s="35">
        <f t="shared" ref="Z6:AH6" si="4">IF(Z7="",NA(),Z7)</f>
        <v>110.66</v>
      </c>
      <c r="AA6" s="35">
        <f t="shared" si="4"/>
        <v>101.51</v>
      </c>
      <c r="AB6" s="35">
        <f t="shared" si="4"/>
        <v>98.79</v>
      </c>
      <c r="AC6" s="35">
        <f t="shared" si="4"/>
        <v>99.94</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29.52</v>
      </c>
      <c r="AV6" s="35">
        <f t="shared" ref="AV6:BD6" si="6">IF(AV7="",NA(),AV7)</f>
        <v>43.97</v>
      </c>
      <c r="AW6" s="35">
        <f t="shared" si="6"/>
        <v>36.840000000000003</v>
      </c>
      <c r="AX6" s="35">
        <f t="shared" si="6"/>
        <v>35.909999999999997</v>
      </c>
      <c r="AY6" s="35">
        <f t="shared" si="6"/>
        <v>31.38</v>
      </c>
      <c r="AZ6" s="35">
        <f t="shared" si="6"/>
        <v>40.78</v>
      </c>
      <c r="BA6" s="35">
        <f t="shared" si="6"/>
        <v>38.119999999999997</v>
      </c>
      <c r="BB6" s="35">
        <f t="shared" si="6"/>
        <v>43.5</v>
      </c>
      <c r="BC6" s="35">
        <f t="shared" si="6"/>
        <v>44.14</v>
      </c>
      <c r="BD6" s="35">
        <f t="shared" si="6"/>
        <v>37.24</v>
      </c>
      <c r="BE6" s="34" t="str">
        <f>IF(BE7="","",IF(BE7="-","【-】","【"&amp;SUBSTITUTE(TEXT(BE7,"#,##0.00"),"-","△")&amp;"】"))</f>
        <v>【32.80】</v>
      </c>
      <c r="BF6" s="35">
        <f>IF(BF7="",NA(),BF7)</f>
        <v>429.02</v>
      </c>
      <c r="BG6" s="35">
        <f t="shared" ref="BG6:BO6" si="7">IF(BG7="",NA(),BG7)</f>
        <v>56.68</v>
      </c>
      <c r="BH6" s="35">
        <f t="shared" si="7"/>
        <v>43.62</v>
      </c>
      <c r="BI6" s="35">
        <f t="shared" si="7"/>
        <v>45.43</v>
      </c>
      <c r="BJ6" s="35">
        <f t="shared" si="7"/>
        <v>49.49</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59.38</v>
      </c>
      <c r="BR6" s="35">
        <f t="shared" ref="BR6:BZ6" si="8">IF(BR7="",NA(),BR7)</f>
        <v>55.25</v>
      </c>
      <c r="BS6" s="35">
        <f t="shared" si="8"/>
        <v>52.65</v>
      </c>
      <c r="BT6" s="35">
        <f t="shared" si="8"/>
        <v>55.6</v>
      </c>
      <c r="BU6" s="35">
        <f t="shared" si="8"/>
        <v>53.53</v>
      </c>
      <c r="BV6" s="35">
        <f t="shared" si="8"/>
        <v>59.83</v>
      </c>
      <c r="BW6" s="35">
        <f t="shared" si="8"/>
        <v>65.33</v>
      </c>
      <c r="BX6" s="35">
        <f t="shared" si="8"/>
        <v>65.39</v>
      </c>
      <c r="BY6" s="35">
        <f t="shared" si="8"/>
        <v>65.37</v>
      </c>
      <c r="BZ6" s="35">
        <f t="shared" si="8"/>
        <v>68.11</v>
      </c>
      <c r="CA6" s="34" t="str">
        <f>IF(CA7="","",IF(CA7="-","【-】","【"&amp;SUBSTITUTE(TEXT(CA7,"#,##0.00"),"-","△")&amp;"】"))</f>
        <v>【60.94】</v>
      </c>
      <c r="CB6" s="35">
        <f>IF(CB7="",NA(),CB7)</f>
        <v>246.19</v>
      </c>
      <c r="CC6" s="35">
        <f t="shared" ref="CC6:CK6" si="9">IF(CC7="",NA(),CC7)</f>
        <v>256.17</v>
      </c>
      <c r="CD6" s="35">
        <f t="shared" si="9"/>
        <v>269.87</v>
      </c>
      <c r="CE6" s="35">
        <f t="shared" si="9"/>
        <v>256.51</v>
      </c>
      <c r="CF6" s="35">
        <f t="shared" si="9"/>
        <v>267.54000000000002</v>
      </c>
      <c r="CG6" s="35">
        <f t="shared" si="9"/>
        <v>246.66</v>
      </c>
      <c r="CH6" s="35">
        <f t="shared" si="9"/>
        <v>227.43</v>
      </c>
      <c r="CI6" s="35">
        <f t="shared" si="9"/>
        <v>230.88</v>
      </c>
      <c r="CJ6" s="35">
        <f t="shared" si="9"/>
        <v>228.99</v>
      </c>
      <c r="CK6" s="35">
        <f t="shared" si="9"/>
        <v>222.41</v>
      </c>
      <c r="CL6" s="34" t="str">
        <f>IF(CL7="","",IF(CL7="-","【-】","【"&amp;SUBSTITUTE(TEXT(CL7,"#,##0.00"),"-","△")&amp;"】"))</f>
        <v>【253.04】</v>
      </c>
      <c r="CM6" s="35">
        <f>IF(CM7="",NA(),CM7)</f>
        <v>77.31</v>
      </c>
      <c r="CN6" s="35">
        <f t="shared" ref="CN6:CV6" si="10">IF(CN7="",NA(),CN7)</f>
        <v>77.31</v>
      </c>
      <c r="CO6" s="35">
        <f t="shared" si="10"/>
        <v>77.31</v>
      </c>
      <c r="CP6" s="35">
        <f t="shared" si="10"/>
        <v>77.31</v>
      </c>
      <c r="CQ6" s="35">
        <f t="shared" si="10"/>
        <v>77.31</v>
      </c>
      <c r="CR6" s="35">
        <f t="shared" si="10"/>
        <v>56</v>
      </c>
      <c r="CS6" s="35">
        <f t="shared" si="10"/>
        <v>56.01</v>
      </c>
      <c r="CT6" s="35">
        <f t="shared" si="10"/>
        <v>56.72</v>
      </c>
      <c r="CU6" s="35">
        <f t="shared" si="10"/>
        <v>54.06</v>
      </c>
      <c r="CV6" s="35">
        <f t="shared" si="10"/>
        <v>55.26</v>
      </c>
      <c r="CW6" s="34" t="str">
        <f>IF(CW7="","",IF(CW7="-","【-】","【"&amp;SUBSTITUTE(TEXT(CW7,"#,##0.00"),"-","△")&amp;"】"))</f>
        <v>【54.84】</v>
      </c>
      <c r="CX6" s="35">
        <f>IF(CX7="",NA(),CX7)</f>
        <v>94.29</v>
      </c>
      <c r="CY6" s="35">
        <f t="shared" ref="CY6:DG6" si="11">IF(CY7="",NA(),CY7)</f>
        <v>94</v>
      </c>
      <c r="CZ6" s="35">
        <f t="shared" si="11"/>
        <v>94.66</v>
      </c>
      <c r="DA6" s="35">
        <f t="shared" si="11"/>
        <v>95.19</v>
      </c>
      <c r="DB6" s="35">
        <f t="shared" si="11"/>
        <v>95.4</v>
      </c>
      <c r="DC6" s="35">
        <f t="shared" si="11"/>
        <v>89.51</v>
      </c>
      <c r="DD6" s="35">
        <f t="shared" si="11"/>
        <v>89.77</v>
      </c>
      <c r="DE6" s="35">
        <f t="shared" si="11"/>
        <v>90.04</v>
      </c>
      <c r="DF6" s="35">
        <f t="shared" si="11"/>
        <v>90.11</v>
      </c>
      <c r="DG6" s="35">
        <f t="shared" si="11"/>
        <v>90.52</v>
      </c>
      <c r="DH6" s="34" t="str">
        <f>IF(DH7="","",IF(DH7="-","【-】","【"&amp;SUBSTITUTE(TEXT(DH7,"#,##0.00"),"-","△")&amp;"】"))</f>
        <v>【86.60】</v>
      </c>
      <c r="DI6" s="35">
        <f>IF(DI7="",NA(),DI7)</f>
        <v>4.3</v>
      </c>
      <c r="DJ6" s="35">
        <f t="shared" ref="DJ6:DR6" si="12">IF(DJ7="",NA(),DJ7)</f>
        <v>8.2200000000000006</v>
      </c>
      <c r="DK6" s="35">
        <f t="shared" si="12"/>
        <v>11.88</v>
      </c>
      <c r="DL6" s="35">
        <f t="shared" si="12"/>
        <v>15.43</v>
      </c>
      <c r="DM6" s="35">
        <f t="shared" si="12"/>
        <v>18.86</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2">
      <c r="A7" s="28"/>
      <c r="B7" s="37">
        <v>2020</v>
      </c>
      <c r="C7" s="37">
        <v>252093</v>
      </c>
      <c r="D7" s="37">
        <v>46</v>
      </c>
      <c r="E7" s="37">
        <v>17</v>
      </c>
      <c r="F7" s="37">
        <v>5</v>
      </c>
      <c r="G7" s="37">
        <v>0</v>
      </c>
      <c r="H7" s="37" t="s">
        <v>96</v>
      </c>
      <c r="I7" s="37" t="s">
        <v>97</v>
      </c>
      <c r="J7" s="37" t="s">
        <v>98</v>
      </c>
      <c r="K7" s="37" t="s">
        <v>99</v>
      </c>
      <c r="L7" s="37" t="s">
        <v>100</v>
      </c>
      <c r="M7" s="37" t="s">
        <v>101</v>
      </c>
      <c r="N7" s="38" t="s">
        <v>102</v>
      </c>
      <c r="O7" s="38">
        <v>82.33</v>
      </c>
      <c r="P7" s="38">
        <v>9.26</v>
      </c>
      <c r="Q7" s="38">
        <v>73.87</v>
      </c>
      <c r="R7" s="38">
        <v>2824</v>
      </c>
      <c r="S7" s="38">
        <v>90194</v>
      </c>
      <c r="T7" s="38">
        <v>481.62</v>
      </c>
      <c r="U7" s="38">
        <v>187.27</v>
      </c>
      <c r="V7" s="38">
        <v>8325</v>
      </c>
      <c r="W7" s="38">
        <v>4.34</v>
      </c>
      <c r="X7" s="38">
        <v>1918.2</v>
      </c>
      <c r="Y7" s="38">
        <v>108.28</v>
      </c>
      <c r="Z7" s="38">
        <v>110.66</v>
      </c>
      <c r="AA7" s="38">
        <v>101.51</v>
      </c>
      <c r="AB7" s="38">
        <v>98.79</v>
      </c>
      <c r="AC7" s="38">
        <v>99.94</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29.52</v>
      </c>
      <c r="AV7" s="38">
        <v>43.97</v>
      </c>
      <c r="AW7" s="38">
        <v>36.840000000000003</v>
      </c>
      <c r="AX7" s="38">
        <v>35.909999999999997</v>
      </c>
      <c r="AY7" s="38">
        <v>31.38</v>
      </c>
      <c r="AZ7" s="38">
        <v>40.78</v>
      </c>
      <c r="BA7" s="38">
        <v>38.119999999999997</v>
      </c>
      <c r="BB7" s="38">
        <v>43.5</v>
      </c>
      <c r="BC7" s="38">
        <v>44.14</v>
      </c>
      <c r="BD7" s="38">
        <v>37.24</v>
      </c>
      <c r="BE7" s="38">
        <v>32.799999999999997</v>
      </c>
      <c r="BF7" s="38">
        <v>429.02</v>
      </c>
      <c r="BG7" s="38">
        <v>56.68</v>
      </c>
      <c r="BH7" s="38">
        <v>43.62</v>
      </c>
      <c r="BI7" s="38">
        <v>45.43</v>
      </c>
      <c r="BJ7" s="38">
        <v>49.49</v>
      </c>
      <c r="BK7" s="38">
        <v>685.34</v>
      </c>
      <c r="BL7" s="38">
        <v>684.74</v>
      </c>
      <c r="BM7" s="38">
        <v>654.91999999999996</v>
      </c>
      <c r="BN7" s="38">
        <v>654.71</v>
      </c>
      <c r="BO7" s="38">
        <v>783.8</v>
      </c>
      <c r="BP7" s="38">
        <v>832.52</v>
      </c>
      <c r="BQ7" s="38">
        <v>59.38</v>
      </c>
      <c r="BR7" s="38">
        <v>55.25</v>
      </c>
      <c r="BS7" s="38">
        <v>52.65</v>
      </c>
      <c r="BT7" s="38">
        <v>55.6</v>
      </c>
      <c r="BU7" s="38">
        <v>53.53</v>
      </c>
      <c r="BV7" s="38">
        <v>59.83</v>
      </c>
      <c r="BW7" s="38">
        <v>65.33</v>
      </c>
      <c r="BX7" s="38">
        <v>65.39</v>
      </c>
      <c r="BY7" s="38">
        <v>65.37</v>
      </c>
      <c r="BZ7" s="38">
        <v>68.11</v>
      </c>
      <c r="CA7" s="38">
        <v>60.94</v>
      </c>
      <c r="CB7" s="38">
        <v>246.19</v>
      </c>
      <c r="CC7" s="38">
        <v>256.17</v>
      </c>
      <c r="CD7" s="38">
        <v>269.87</v>
      </c>
      <c r="CE7" s="38">
        <v>256.51</v>
      </c>
      <c r="CF7" s="38">
        <v>267.54000000000002</v>
      </c>
      <c r="CG7" s="38">
        <v>246.66</v>
      </c>
      <c r="CH7" s="38">
        <v>227.43</v>
      </c>
      <c r="CI7" s="38">
        <v>230.88</v>
      </c>
      <c r="CJ7" s="38">
        <v>228.99</v>
      </c>
      <c r="CK7" s="38">
        <v>222.41</v>
      </c>
      <c r="CL7" s="38">
        <v>253.04</v>
      </c>
      <c r="CM7" s="38">
        <v>77.31</v>
      </c>
      <c r="CN7" s="38">
        <v>77.31</v>
      </c>
      <c r="CO7" s="38">
        <v>77.31</v>
      </c>
      <c r="CP7" s="38">
        <v>77.31</v>
      </c>
      <c r="CQ7" s="38">
        <v>77.31</v>
      </c>
      <c r="CR7" s="38">
        <v>56</v>
      </c>
      <c r="CS7" s="38">
        <v>56.01</v>
      </c>
      <c r="CT7" s="38">
        <v>56.72</v>
      </c>
      <c r="CU7" s="38">
        <v>54.06</v>
      </c>
      <c r="CV7" s="38">
        <v>55.26</v>
      </c>
      <c r="CW7" s="38">
        <v>54.84</v>
      </c>
      <c r="CX7" s="38">
        <v>94.29</v>
      </c>
      <c r="CY7" s="38">
        <v>94</v>
      </c>
      <c r="CZ7" s="38">
        <v>94.66</v>
      </c>
      <c r="DA7" s="38">
        <v>95.19</v>
      </c>
      <c r="DB7" s="38">
        <v>95.4</v>
      </c>
      <c r="DC7" s="38">
        <v>89.51</v>
      </c>
      <c r="DD7" s="38">
        <v>89.77</v>
      </c>
      <c r="DE7" s="38">
        <v>90.04</v>
      </c>
      <c r="DF7" s="38">
        <v>90.11</v>
      </c>
      <c r="DG7" s="38">
        <v>90.52</v>
      </c>
      <c r="DH7" s="38">
        <v>86.6</v>
      </c>
      <c r="DI7" s="38">
        <v>4.3</v>
      </c>
      <c r="DJ7" s="38">
        <v>8.2200000000000006</v>
      </c>
      <c r="DK7" s="38">
        <v>11.88</v>
      </c>
      <c r="DL7" s="38">
        <v>15.43</v>
      </c>
      <c r="DM7" s="38">
        <v>18.86</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2022-01-25T08:44:42Z</cp:lastPrinted>
  <dcterms:created xsi:type="dcterms:W3CDTF">2021-12-03T07:33:08Z</dcterms:created>
  <dcterms:modified xsi:type="dcterms:W3CDTF">2022-02-10T04:45:03Z</dcterms:modified>
  <cp:category/>
</cp:coreProperties>
</file>