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4\01 調査・報告\2.財政課\26.経営分析表\ホームページ用\"/>
    </mc:Choice>
  </mc:AlternateContent>
  <xr:revisionPtr revIDLastSave="0" documentId="13_ncr:1_{AB30BA53-2F47-4D48-A585-82C88C0676EA}" xr6:coauthVersionLast="45" xr6:coauthVersionMax="45" xr10:uidLastSave="{00000000-0000-0000-0000-000000000000}"/>
  <workbookProtection workbookAlgorithmName="SHA-512" workbookHashValue="5bliR4ptAOW0omrBlM4ao32N+/XlM9+Fy2R5ittMQKqRNQ/7U+3lvnn2t/H3PNTMVxYJal0A9yiFCT6ZBAzr8Q==" workbookSaltValue="kKGxIxYBtW8HN/Qyft0x6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AD8" i="4" s="1"/>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H85" i="4"/>
  <c r="G85" i="4"/>
  <c r="F85" i="4"/>
  <c r="BB10" i="4"/>
  <c r="AT10" i="4"/>
  <c r="BB8" i="4"/>
  <c r="AT8" i="4"/>
  <c r="AL8" i="4"/>
  <c r="W8" i="4"/>
  <c r="P8" i="4"/>
  <c r="B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<sst xmlns="http://schemas.openxmlformats.org/spreadsheetml/2006/main" count="231" uniqueCount="117">
  <si>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</si>
  <si>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</si>
  <si>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</si>
  <si>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</si>
  <si>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</si>
  <si>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</si>
  <si>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</si>
  <si>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</si>
  <si>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</si>
  <si>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</si>
  <si>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</si>
  <si>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</si>
  <si>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</si>
  <si>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</si>
  <si>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</si>
  <si>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</si>
  <si>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</si>
  <si>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</si>
  <si>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</si>
  <si>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</si>
  <si>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</si>
  <si>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</si>
  <si>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</si>
  <si>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</si>
  <si>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</si>
  <si>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</si>
  <si>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</si>
  <si>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</si>
  <si>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</si>
  <si>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</si>
  <si>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</si>
  <si>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</si>
  <si>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</si>
  <si>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</si>
  <si>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</si>
  <si>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</si>
  <si>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</si>
  <si>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</si>
  <si>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</si>
  <si>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</si>
  <si>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</si>
  <si>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</si>
  <si>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</si>
  <si>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</si>
  <si>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</si>
  <si>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</si>
  <si>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</si>
  <si>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</si>
  <si>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</si>
  <si>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</si>
  <si>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</si>
  <si>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</si>
  <si>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</si>
  <si>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</si>
  <si>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</si>
  <si>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</si>
  <si>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</si>
  <si>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</si>
  <si>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</si>
  <si>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</si>
  <si>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</si>
  <si>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</si>
  <si>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</si>
  <si>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</si>
  <si>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</si>
  <si>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</si>
  <si>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</si>
  <si>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</si>
  <si>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</si>
  <si>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</si>
  <si>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</si>
  <si>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</si>
  <si>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</si>
  <si>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</si>
  <si>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</si>
  <si>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</si>
  <si>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</si>
  <si>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</si>
  <si>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</si>
  <si>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</si>
  <si>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</si>
  <si>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</si>
  <si>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</si>
  <si>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</si>
  <si>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</si>
  <si>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</si>
  <si>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</si>
  <si>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</si>
  <si>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</si>
  <si>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</si>
  <si>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</si>
  <si>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</si>
  <si>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</si>
  <si>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</si>
  <si>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</si>
  <si>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</si>
  <si>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</si>
  <si>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</si>
  <si>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</si>
  <si>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</si>
  <si>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</si>
  <si>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</si>
  <si>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</si>
  <si>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</si>
  <si>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</si>
  <si>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</si>
  <si>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</si>
  <si>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</si>
  <si>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</si>
  <si>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</si>
  <si>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</si>
  <si>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</si>
  <si>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</si>
  <si>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</si>
  <si>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</si>
  <si>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平成4年から施設の供用を行っており、令和3年度で29年を経過していますが、下水道管の耐用年数は50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</si>
  <si>
    <t>　
　①経常収支比率は100％を上回っており、単年度収支は黒字となっています。
　③流動比率は、令和2年度に比べ2.69ポイント増加していますが、総務省が示す類似団体平均値を下回る値となりました。下水道の建設が継続していることが影響し、起債償還額が多く現金が少ない状況です。
　⑦施設利用率（注：流域下水道で処理した水量を含んで計算）は、類似団体と比較すると上回っています。　
　⑤経費回収率は100％を超え、⑥汚水処理原価は、昨年を下回る結果となりました。⑧水洗化率は昨年より微増となり、類似団体をやや上回っています。
　</t>
    <rPh sb="54" eb="55">
      <t>クラ</t>
    </rPh>
    <rPh sb="64" eb="66">
      <t>ゾウカ</t>
    </rPh>
    <rPh sb="87" eb="88">
      <t>シタ</t>
    </rPh>
    <rPh sb="114" eb="116">
      <t>エイキョウ</t>
    </rPh>
    <rPh sb="118" eb="120">
      <t>キサイ</t>
    </rPh>
    <rPh sb="124" eb="125">
      <t>オオ</t>
    </rPh>
    <rPh sb="126" eb="128">
      <t>ゲンキン</t>
    </rPh>
    <rPh sb="129" eb="130">
      <t>スク</t>
    </rPh>
    <rPh sb="132" eb="134">
      <t>ジョウキョウ</t>
    </rPh>
    <rPh sb="191" eb="193">
      <t>ケイヒ</t>
    </rPh>
    <rPh sb="193" eb="195">
      <t>カイシュウ</t>
    </rPh>
    <rPh sb="195" eb="196">
      <t>リツ</t>
    </rPh>
    <rPh sb="202" eb="203">
      <t>コ</t>
    </rPh>
    <rPh sb="206" eb="208">
      <t>オスイ</t>
    </rPh>
    <rPh sb="208" eb="210">
      <t>ショリ</t>
    </rPh>
    <rPh sb="210" eb="212">
      <t>ゲンカ</t>
    </rPh>
    <rPh sb="214" eb="216">
      <t>サクネン</t>
    </rPh>
    <rPh sb="220" eb="222">
      <t>ケッカ</t>
    </rPh>
    <rPh sb="230" eb="233">
      <t>スイセンカ</t>
    </rPh>
    <rPh sb="233" eb="234">
      <t>リツ</t>
    </rPh>
    <rPh sb="235" eb="237">
      <t>サクネン</t>
    </rPh>
    <rPh sb="239" eb="241">
      <t>ビゾウ</t>
    </rPh>
    <rPh sb="245" eb="247">
      <t>ルイジ</t>
    </rPh>
    <rPh sb="247" eb="249">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</si>
</sst>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25-47C8-9BA0-0A7A0A5A42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0.15</c:v>
                </c:pt>
                <c:pt idx="4">
                  <c:v>0.06</c:v>
                </c:pt>
              </c:numCache>
            </c:numRef>
          </c:val>
          <c:smooth val="0"/>
          <c:extLst>
            <c:ext xmlns:c16="http://schemas.microsoft.com/office/drawing/2014/chart" uri="{C3380CC4-5D6E-409C-BE32-E72D297353CC}">
              <c16:uniqueId val="{00000001-7325-47C8-9BA0-0A7A0A5A42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91.44</c:v>
                </c:pt>
                <c:pt idx="1">
                  <c:v>92.73</c:v>
                </c:pt>
                <c:pt idx="2">
                  <c:v>93.4</c:v>
                </c:pt>
                <c:pt idx="3">
                  <c:v>87.76</c:v>
                </c:pt>
                <c:pt idx="4">
                  <c:v>88.03</c:v>
                </c:pt>
              </c:numCache>
            </c:numRef>
          </c:val>
          <c:extLst>
            <c:ext xmlns:c16="http://schemas.microsoft.com/office/drawing/2014/chart" uri="{C3380CC4-5D6E-409C-BE32-E72D297353CC}">
              <c16:uniqueId val="{00000000-145A-4419-9449-1A787FD952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61.51</c:v>
                </c:pt>
                <c:pt idx="4">
                  <c:v>51.2</c:v>
                </c:pt>
              </c:numCache>
            </c:numRef>
          </c:val>
          <c:smooth val="0"/>
          <c:extLst>
            <c:ext xmlns:c16="http://schemas.microsoft.com/office/drawing/2014/chart" uri="{C3380CC4-5D6E-409C-BE32-E72D297353CC}">
              <c16:uniqueId val="{00000001-145A-4419-9449-1A787FD952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86.01</c:v>
                </c:pt>
                <c:pt idx="1">
                  <c:v>86.29</c:v>
                </c:pt>
                <c:pt idx="2">
                  <c:v>86.31</c:v>
                </c:pt>
                <c:pt idx="3">
                  <c:v>87.2</c:v>
                </c:pt>
                <c:pt idx="4">
                  <c:v>88.03</c:v>
                </c:pt>
              </c:numCache>
            </c:numRef>
          </c:val>
          <c:extLst>
            <c:ext xmlns:c16="http://schemas.microsoft.com/office/drawing/2014/chart" uri="{C3380CC4-5D6E-409C-BE32-E72D297353CC}">
              <c16:uniqueId val="{00000000-6AEC-4037-BF44-4D1FBA6604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85.82</c:v>
                </c:pt>
                <c:pt idx="4">
                  <c:v>85.03</c:v>
                </c:pt>
              </c:numCache>
            </c:numRef>
          </c:val>
          <c:smooth val="0"/>
          <c:extLst>
            <c:ext xmlns:c16="http://schemas.microsoft.com/office/drawing/2014/chart" uri="{C3380CC4-5D6E-409C-BE32-E72D297353CC}">
              <c16:uniqueId val="{00000001-6AEC-4037-BF44-4D1FBA6604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106.05</c:v>
                </c:pt>
                <c:pt idx="1">
                  <c:v>104.19</c:v>
                </c:pt>
                <c:pt idx="2">
                  <c:v>103.5</c:v>
                </c:pt>
                <c:pt idx="3">
                  <c:v>101.16</c:v>
                </c:pt>
                <c:pt idx="4">
                  <c:v>103.48</c:v>
                </c:pt>
              </c:numCache>
            </c:numRef>
          </c:val>
          <c:extLst>
            <c:ext xmlns:c16="http://schemas.microsoft.com/office/drawing/2014/chart" uri="{C3380CC4-5D6E-409C-BE32-E72D297353CC}">
              <c16:uniqueId val="{00000000-364D-4189-99FF-BB4BA530DA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109.91</c:v>
                </c:pt>
                <c:pt idx="4">
                  <c:v>108.61</c:v>
                </c:pt>
              </c:numCache>
            </c:numRef>
          </c:val>
          <c:smooth val="0"/>
          <c:extLst>
            <c:ext xmlns:c16="http://schemas.microsoft.com/office/drawing/2014/chart" uri="{C3380CC4-5D6E-409C-BE32-E72D297353CC}">
              <c16:uniqueId val="{00000001-364D-4189-99FF-BB4BA530DA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5.84</c:v>
                </c:pt>
                <c:pt idx="1">
                  <c:v>8.4700000000000006</c:v>
                </c:pt>
                <c:pt idx="2">
                  <c:v>11.09</c:v>
                </c:pt>
                <c:pt idx="3">
                  <c:v>13.75</c:v>
                </c:pt>
                <c:pt idx="4">
                  <c:v>16.3</c:v>
                </c:pt>
              </c:numCache>
            </c:numRef>
          </c:val>
          <c:extLst>
            <c:ext xmlns:c16="http://schemas.microsoft.com/office/drawing/2014/chart" uri="{C3380CC4-5D6E-409C-BE32-E72D297353CC}">
              <c16:uniqueId val="{00000000-AA41-4D65-88AB-CE01962528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15.29</c:v>
                </c:pt>
                <c:pt idx="4">
                  <c:v>17.809999999999999</c:v>
                </c:pt>
              </c:numCache>
            </c:numRef>
          </c:val>
          <c:smooth val="0"/>
          <c:extLst>
            <c:ext xmlns:c16="http://schemas.microsoft.com/office/drawing/2014/chart" uri="{C3380CC4-5D6E-409C-BE32-E72D297353CC}">
              <c16:uniqueId val="{00000001-AA41-4D65-88AB-CE01962528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0B-4843-B6C5-83DED6302F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0.11</c:v>
                </c:pt>
                <c:pt idx="4">
                  <c:v>0.64</c:v>
                </c:pt>
              </c:numCache>
            </c:numRef>
          </c:val>
          <c:smooth val="0"/>
          <c:extLst>
            <c:ext xmlns:c16="http://schemas.microsoft.com/office/drawing/2014/chart" uri="{C3380CC4-5D6E-409C-BE32-E72D297353CC}">
              <c16:uniqueId val="{00000001-D70B-4843-B6C5-83DED6302F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FD-4410-9E63-8651393643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9.42</c:v>
                </c:pt>
                <c:pt idx="4">
                  <c:v>11.49</c:v>
                </c:pt>
              </c:numCache>
            </c:numRef>
          </c:val>
          <c:smooth val="0"/>
          <c:extLst>
            <c:ext xmlns:c16="http://schemas.microsoft.com/office/drawing/2014/chart" uri="{C3380CC4-5D6E-409C-BE32-E72D297353CC}">
              <c16:uniqueId val="{00000001-69FD-4410-9E63-8651393643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52.74</c:v>
                </c:pt>
                <c:pt idx="1">
                  <c:v>58.99</c:v>
                </c:pt>
                <c:pt idx="2">
                  <c:v>55.58</c:v>
                </c:pt>
                <c:pt idx="3">
                  <c:v>49.36</c:v>
                </c:pt>
                <c:pt idx="4">
                  <c:v>52.05</c:v>
                </c:pt>
              </c:numCache>
            </c:numRef>
          </c:val>
          <c:extLst>
            <c:ext xmlns:c16="http://schemas.microsoft.com/office/drawing/2014/chart" uri="{C3380CC4-5D6E-409C-BE32-E72D297353CC}">
              <c16:uniqueId val="{00000000-00CA-45E2-82CF-D9AFBAC079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47.61</c:v>
                </c:pt>
                <c:pt idx="4">
                  <c:v>52.69</c:v>
                </c:pt>
              </c:numCache>
            </c:numRef>
          </c:val>
          <c:smooth val="0"/>
          <c:extLst>
            <c:ext xmlns:c16="http://schemas.microsoft.com/office/drawing/2014/chart" uri="{C3380CC4-5D6E-409C-BE32-E72D297353CC}">
              <c16:uniqueId val="{00000001-00CA-45E2-82CF-D9AFBAC079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1056.8900000000001</c:v>
                </c:pt>
                <c:pt idx="1">
                  <c:v>983.03</c:v>
                </c:pt>
                <c:pt idx="2">
                  <c:v>673.09</c:v>
                </c:pt>
                <c:pt idx="3">
                  <c:v>734.52</c:v>
                </c:pt>
                <c:pt idx="4">
                  <c:v>714.46</c:v>
                </c:pt>
              </c:numCache>
            </c:numRef>
          </c:val>
          <c:extLst>
            <c:ext xmlns:c16="http://schemas.microsoft.com/office/drawing/2014/chart" uri="{C3380CC4-5D6E-409C-BE32-E72D297353CC}">
              <c16:uniqueId val="{00000000-840B-4F65-B4EB-12D67C4017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1092.22</c:v>
                </c:pt>
                <c:pt idx="4">
                  <c:v>998.38</c:v>
                </c:pt>
              </c:numCache>
            </c:numRef>
          </c:val>
          <c:smooth val="0"/>
          <c:extLst>
            <c:ext xmlns:c16="http://schemas.microsoft.com/office/drawing/2014/chart" uri="{C3380CC4-5D6E-409C-BE32-E72D297353CC}">
              <c16:uniqueId val="{00000001-840B-4F65-B4EB-12D67C4017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112.95</c:v>
                </c:pt>
                <c:pt idx="1">
                  <c:v>105.13</c:v>
                </c:pt>
                <c:pt idx="2">
                  <c:v>105.75</c:v>
                </c:pt>
                <c:pt idx="3">
                  <c:v>103.03</c:v>
                </c:pt>
                <c:pt idx="4">
                  <c:v>107.14</c:v>
                </c:pt>
              </c:numCache>
            </c:numRef>
          </c:val>
          <c:extLst>
            <c:ext xmlns:c16="http://schemas.microsoft.com/office/drawing/2014/chart" uri="{C3380CC4-5D6E-409C-BE32-E72D297353CC}">
              <c16:uniqueId val="{00000000-D362-4782-A7C1-7BABCBD086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97.53</c:v>
                </c:pt>
                <c:pt idx="4">
                  <c:v>95.92</c:v>
                </c:pt>
              </c:numCache>
            </c:numRef>
          </c:val>
          <c:smooth val="0"/>
          <c:extLst>
            <c:ext xmlns:c16="http://schemas.microsoft.com/office/drawing/2014/chart" uri="{C3380CC4-5D6E-409C-BE32-E72D297353CC}">
              <c16:uniqueId val="{00000001-D362-4782-A7C1-7BABCBD086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137.19999999999999</c:v>
                </c:pt>
                <c:pt idx="1">
                  <c:v>148.36000000000001</c:v>
                </c:pt>
                <c:pt idx="2">
                  <c:v>148.6</c:v>
                </c:pt>
                <c:pt idx="3">
                  <c:v>150.27000000000001</c:v>
                </c:pt>
                <c:pt idx="4">
                  <c:v>145.83000000000001</c:v>
                </c:pt>
              </c:numCache>
            </c:numRef>
          </c:val>
          <c:extLst>
            <c:ext xmlns:c16="http://schemas.microsoft.com/office/drawing/2014/chart" uri="{C3380CC4-5D6E-409C-BE32-E72D297353CC}">
              <c16:uniqueId val="{00000000-C3DD-4526-9525-C8DC4A3DA5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155.83000000000001</c:v>
                </c:pt>
                <c:pt idx="4">
                  <c:v>156.75</c:v>
                </c:pt>
              </c:numCache>
            </c:numRef>
          </c:val>
          <c:smooth val="0"/>
          <c:extLst>
            <c:ext xmlns:c16="http://schemas.microsoft.com/office/drawing/2014/chart" uri="{C3380CC4-5D6E-409C-BE32-E72D297353CC}">
              <c16:uniqueId val="{00000001-C3DD-4526-9525-C8DC4A3DA5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甲賀市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Bd2</v>
      </c>
      <c r="X8" s="40"/>
      <c r="Y8" s="40"/>
      <c r="Z8" s="40"/>
      <c r="AA8" s="40"/>
      <c r="AB8" s="40"/>
      <c r="AC8" s="40"/>
      <c r="AD8" s="41" t="str">
        <f>データ!$M$6</f>
        <v>非設置</v>
      </c>
      <c r="AE8" s="41"/>
      <c r="AF8" s="41"/>
      <c r="AG8" s="41"/>
      <c r="AH8" s="41"/>
      <c r="AI8" s="41"/>
      <c r="AJ8" s="41"/>
      <c r="AK8" s="3"/>
      <c r="AL8" s="42">
        <f>データ!S6</f>
        <v>89511</v>
      </c>
      <c r="AM8" s="42"/>
      <c r="AN8" s="42"/>
      <c r="AO8" s="42"/>
      <c r="AP8" s="42"/>
      <c r="AQ8" s="42"/>
      <c r="AR8" s="42"/>
      <c r="AS8" s="42"/>
      <c r="AT8" s="35">
        <f>データ!T6</f>
        <v>481.62</v>
      </c>
      <c r="AU8" s="35"/>
      <c r="AV8" s="35"/>
      <c r="AW8" s="35"/>
      <c r="AX8" s="35"/>
      <c r="AY8" s="35"/>
      <c r="AZ8" s="35"/>
      <c r="BA8" s="35"/>
      <c r="BB8" s="35">
        <f>データ!U6</f>
        <v>185.85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64.83</v>
      </c>
      <c r="J10" s="35"/>
      <c r="K10" s="35"/>
      <c r="L10" s="35"/>
      <c r="M10" s="35"/>
      <c r="N10" s="35"/>
      <c r="O10" s="35"/>
      <c r="P10" s="35">
        <f>データ!P6</f>
        <v>40.97</v>
      </c>
      <c r="Q10" s="35"/>
      <c r="R10" s="35"/>
      <c r="S10" s="35"/>
      <c r="T10" s="35"/>
      <c r="U10" s="35"/>
      <c r="V10" s="35"/>
      <c r="W10" s="35">
        <f>データ!Q6</f>
        <v>86.65</v>
      </c>
      <c r="X10" s="35"/>
      <c r="Y10" s="35"/>
      <c r="Z10" s="35"/>
      <c r="AA10" s="35"/>
      <c r="AB10" s="35"/>
      <c r="AC10" s="35"/>
      <c r="AD10" s="42">
        <f>データ!R6</f>
        <v>2824</v>
      </c>
      <c r="AE10" s="42"/>
      <c r="AF10" s="42"/>
      <c r="AG10" s="42"/>
      <c r="AH10" s="42"/>
      <c r="AI10" s="42"/>
      <c r="AJ10" s="42"/>
      <c r="AK10" s="2"/>
      <c r="AL10" s="42">
        <f>データ!V6</f>
        <v>36552</v>
      </c>
      <c r="AM10" s="42"/>
      <c r="AN10" s="42"/>
      <c r="AO10" s="42"/>
      <c r="AP10" s="42"/>
      <c r="AQ10" s="42"/>
      <c r="AR10" s="42"/>
      <c r="AS10" s="42"/>
      <c r="AT10" s="35">
        <f>データ!W6</f>
        <v>18.38</v>
      </c>
      <c r="AU10" s="35"/>
      <c r="AV10" s="35"/>
      <c r="AW10" s="35"/>
      <c r="AX10" s="35"/>
      <c r="AY10" s="35"/>
      <c r="AZ10" s="35"/>
      <c r="BA10" s="35"/>
      <c r="BB10" s="35">
        <f>データ!X6</f>
        <v>1988.68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83FUbbJGOJniIn9x1jZ0dxdrmjulqsI+XcxBh21qx//T4putdgYo00eveiDdnnV9Meu1ObdoDVktMnuU36nIQ==" saltValue="pTbTVT0//iKhYHhbQ+15+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252093</v>
      </c>
      <c r="D6" s="19">
        <f t="shared" si="3"/>
        <v>46</v>
      </c>
      <c r="E6" s="19">
        <f t="shared" si="3"/>
        <v>17</v>
      </c>
      <c r="F6" s="19">
        <f t="shared" si="3"/>
        <v>1</v>
      </c>
      <c r="G6" s="19">
        <f t="shared" si="3"/>
        <v>0</v>
      </c>
      <c r="H6" s="19" t="str">
        <f t="shared" si="3"/>
        <v>滋賀県　甲賀市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64.83</v>
      </c>
      <c r="P6" s="20">
        <f t="shared" si="3"/>
        <v>40.97</v>
      </c>
      <c r="Q6" s="20">
        <f t="shared" si="3"/>
        <v>86.65</v>
      </c>
      <c r="R6" s="20">
        <f t="shared" si="3"/>
        <v>2824</v>
      </c>
      <c r="S6" s="20">
        <f t="shared" si="3"/>
        <v>89511</v>
      </c>
      <c r="T6" s="20">
        <f t="shared" si="3"/>
        <v>481.62</v>
      </c>
      <c r="U6" s="20">
        <f t="shared" si="3"/>
        <v>185.85</v>
      </c>
      <c r="V6" s="20">
        <f t="shared" si="3"/>
        <v>36552</v>
      </c>
      <c r="W6" s="20">
        <f t="shared" si="3"/>
        <v>18.38</v>
      </c>
      <c r="X6" s="20">
        <f t="shared" si="3"/>
        <v>1988.68</v>
      </c>
      <c r="Y6" s="21">
        <f>IF(Y7="",NA(),Y7)</f>
        <v>106.05</v>
      </c>
      <c r="Z6" s="21">
        <f t="shared" ref="Z6:AH6" si="4">IF(Z7="",NA(),Z7)</f>
        <v>104.19</v>
      </c>
      <c r="AA6" s="21">
        <f t="shared" si="4"/>
        <v>103.5</v>
      </c>
      <c r="AB6" s="21">
        <f t="shared" si="4"/>
        <v>101.16</v>
      </c>
      <c r="AC6" s="21">
        <f t="shared" si="4"/>
        <v>103.48</v>
      </c>
      <c r="AD6" s="21">
        <f t="shared" si="4"/>
        <v>108.38</v>
      </c>
      <c r="AE6" s="21">
        <f t="shared" si="4"/>
        <v>108.43</v>
      </c>
      <c r="AF6" s="21">
        <f t="shared" si="4"/>
        <v>107.15</v>
      </c>
      <c r="AG6" s="21">
        <f t="shared" si="4"/>
        <v>109.91</v>
      </c>
      <c r="AH6" s="21">
        <f t="shared" si="4"/>
        <v>108.61</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15.68</v>
      </c>
      <c r="AR6" s="21">
        <f t="shared" si="5"/>
        <v>9.42</v>
      </c>
      <c r="AS6" s="21">
        <f t="shared" si="5"/>
        <v>11.49</v>
      </c>
      <c r="AT6" s="20" t="str">
        <f>IF(AT7="","",IF(AT7="-","【-】","【"&amp;SUBSTITUTE(TEXT(AT7,"#,##0.00"),"-","△")&amp;"】"))</f>
        <v>【3.09】</v>
      </c>
      <c r="AU6" s="21">
        <f>IF(AU7="",NA(),AU7)</f>
        <v>52.74</v>
      </c>
      <c r="AV6" s="21">
        <f t="shared" ref="AV6:BD6" si="6">IF(AV7="",NA(),AV7)</f>
        <v>58.99</v>
      </c>
      <c r="AW6" s="21">
        <f t="shared" si="6"/>
        <v>55.58</v>
      </c>
      <c r="AX6" s="21">
        <f t="shared" si="6"/>
        <v>49.36</v>
      </c>
      <c r="AY6" s="21">
        <f t="shared" si="6"/>
        <v>52.05</v>
      </c>
      <c r="AZ6" s="21">
        <f t="shared" si="6"/>
        <v>57.48</v>
      </c>
      <c r="BA6" s="21">
        <f t="shared" si="6"/>
        <v>54.32</v>
      </c>
      <c r="BB6" s="21">
        <f t="shared" si="6"/>
        <v>46.82</v>
      </c>
      <c r="BC6" s="21">
        <f t="shared" si="6"/>
        <v>47.61</v>
      </c>
      <c r="BD6" s="21">
        <f t="shared" si="6"/>
        <v>52.69</v>
      </c>
      <c r="BE6" s="20" t="str">
        <f>IF(BE7="","",IF(BE7="-","【-】","【"&amp;SUBSTITUTE(TEXT(BE7,"#,##0.00"),"-","△")&amp;"】"))</f>
        <v>【71.39】</v>
      </c>
      <c r="BF6" s="21">
        <f>IF(BF7="",NA(),BF7)</f>
        <v>1056.8900000000001</v>
      </c>
      <c r="BG6" s="21">
        <f t="shared" ref="BG6:BO6" si="7">IF(BG7="",NA(),BG7)</f>
        <v>983.03</v>
      </c>
      <c r="BH6" s="21">
        <f t="shared" si="7"/>
        <v>673.09</v>
      </c>
      <c r="BI6" s="21">
        <f t="shared" si="7"/>
        <v>734.52</v>
      </c>
      <c r="BJ6" s="21">
        <f t="shared" si="7"/>
        <v>714.46</v>
      </c>
      <c r="BK6" s="21">
        <f t="shared" si="7"/>
        <v>1046.25</v>
      </c>
      <c r="BL6" s="21">
        <f t="shared" si="7"/>
        <v>1000.94</v>
      </c>
      <c r="BM6" s="21">
        <f t="shared" si="7"/>
        <v>1028.05</v>
      </c>
      <c r="BN6" s="21">
        <f t="shared" si="7"/>
        <v>1092.22</v>
      </c>
      <c r="BO6" s="21">
        <f t="shared" si="7"/>
        <v>998.38</v>
      </c>
      <c r="BP6" s="20" t="str">
        <f>IF(BP7="","",IF(BP7="-","【-】","【"&amp;SUBSTITUTE(TEXT(BP7,"#,##0.00"),"-","△")&amp;"】"))</f>
        <v>【669.12】</v>
      </c>
      <c r="BQ6" s="21">
        <f>IF(BQ7="",NA(),BQ7)</f>
        <v>112.95</v>
      </c>
      <c r="BR6" s="21">
        <f t="shared" ref="BR6:BZ6" si="8">IF(BR7="",NA(),BR7)</f>
        <v>105.13</v>
      </c>
      <c r="BS6" s="21">
        <f t="shared" si="8"/>
        <v>105.75</v>
      </c>
      <c r="BT6" s="21">
        <f t="shared" si="8"/>
        <v>103.03</v>
      </c>
      <c r="BU6" s="21">
        <f t="shared" si="8"/>
        <v>107.14</v>
      </c>
      <c r="BV6" s="21">
        <f t="shared" si="8"/>
        <v>88.37</v>
      </c>
      <c r="BW6" s="21">
        <f t="shared" si="8"/>
        <v>93.77</v>
      </c>
      <c r="BX6" s="21">
        <f t="shared" si="8"/>
        <v>94.73</v>
      </c>
      <c r="BY6" s="21">
        <f t="shared" si="8"/>
        <v>97.53</v>
      </c>
      <c r="BZ6" s="21">
        <f t="shared" si="8"/>
        <v>95.92</v>
      </c>
      <c r="CA6" s="20" t="str">
        <f>IF(CA7="","",IF(CA7="-","【-】","【"&amp;SUBSTITUTE(TEXT(CA7,"#,##0.00"),"-","△")&amp;"】"))</f>
        <v>【99.73】</v>
      </c>
      <c r="CB6" s="21">
        <f>IF(CB7="",NA(),CB7)</f>
        <v>137.19999999999999</v>
      </c>
      <c r="CC6" s="21">
        <f t="shared" ref="CC6:CK6" si="9">IF(CC7="",NA(),CC7)</f>
        <v>148.36000000000001</v>
      </c>
      <c r="CD6" s="21">
        <f t="shared" si="9"/>
        <v>148.6</v>
      </c>
      <c r="CE6" s="21">
        <f t="shared" si="9"/>
        <v>150.27000000000001</v>
      </c>
      <c r="CF6" s="21">
        <f t="shared" si="9"/>
        <v>145.83000000000001</v>
      </c>
      <c r="CG6" s="21">
        <f t="shared" si="9"/>
        <v>178.11</v>
      </c>
      <c r="CH6" s="21">
        <f t="shared" si="9"/>
        <v>165.57</v>
      </c>
      <c r="CI6" s="21">
        <f t="shared" si="9"/>
        <v>160.91</v>
      </c>
      <c r="CJ6" s="21">
        <f t="shared" si="9"/>
        <v>155.83000000000001</v>
      </c>
      <c r="CK6" s="21">
        <f t="shared" si="9"/>
        <v>156.75</v>
      </c>
      <c r="CL6" s="20" t="str">
        <f>IF(CL7="","",IF(CL7="-","【-】","【"&amp;SUBSTITUTE(TEXT(CL7,"#,##0.00"),"-","△")&amp;"】"))</f>
        <v>【134.98】</v>
      </c>
      <c r="CM6" s="21">
        <f>IF(CM7="",NA(),CM7)</f>
        <v>91.44</v>
      </c>
      <c r="CN6" s="21">
        <f t="shared" ref="CN6:CV6" si="10">IF(CN7="",NA(),CN7)</f>
        <v>92.73</v>
      </c>
      <c r="CO6" s="21">
        <f t="shared" si="10"/>
        <v>93.4</v>
      </c>
      <c r="CP6" s="21">
        <f t="shared" si="10"/>
        <v>87.76</v>
      </c>
      <c r="CQ6" s="21">
        <f t="shared" si="10"/>
        <v>88.03</v>
      </c>
      <c r="CR6" s="21">
        <f t="shared" si="10"/>
        <v>59.55</v>
      </c>
      <c r="CS6" s="21">
        <f t="shared" si="10"/>
        <v>59.19</v>
      </c>
      <c r="CT6" s="21">
        <f t="shared" si="10"/>
        <v>61.4</v>
      </c>
      <c r="CU6" s="21">
        <f t="shared" si="10"/>
        <v>61.51</v>
      </c>
      <c r="CV6" s="21">
        <f t="shared" si="10"/>
        <v>51.2</v>
      </c>
      <c r="CW6" s="20" t="str">
        <f>IF(CW7="","",IF(CW7="-","【-】","【"&amp;SUBSTITUTE(TEXT(CW7,"#,##0.00"),"-","△")&amp;"】"))</f>
        <v>【59.99】</v>
      </c>
      <c r="CX6" s="21">
        <f>IF(CX7="",NA(),CX7)</f>
        <v>86.01</v>
      </c>
      <c r="CY6" s="21">
        <f t="shared" ref="CY6:DG6" si="11">IF(CY7="",NA(),CY7)</f>
        <v>86.29</v>
      </c>
      <c r="CZ6" s="21">
        <f t="shared" si="11"/>
        <v>86.31</v>
      </c>
      <c r="DA6" s="21">
        <f t="shared" si="11"/>
        <v>87.2</v>
      </c>
      <c r="DB6" s="21">
        <f t="shared" si="11"/>
        <v>88.03</v>
      </c>
      <c r="DC6" s="21">
        <f t="shared" si="11"/>
        <v>87.14</v>
      </c>
      <c r="DD6" s="21">
        <f t="shared" si="11"/>
        <v>86.66</v>
      </c>
      <c r="DE6" s="21">
        <f t="shared" si="11"/>
        <v>86.28</v>
      </c>
      <c r="DF6" s="21">
        <f t="shared" si="11"/>
        <v>85.82</v>
      </c>
      <c r="DG6" s="21">
        <f t="shared" si="11"/>
        <v>85.03</v>
      </c>
      <c r="DH6" s="20" t="str">
        <f>IF(DH7="","",IF(DH7="-","【-】","【"&amp;SUBSTITUTE(TEXT(DH7,"#,##0.00"),"-","△")&amp;"】"))</f>
        <v>【95.72】</v>
      </c>
      <c r="DI6" s="21">
        <f>IF(DI7="",NA(),DI7)</f>
        <v>5.84</v>
      </c>
      <c r="DJ6" s="21">
        <f t="shared" ref="DJ6:DR6" si="12">IF(DJ7="",NA(),DJ7)</f>
        <v>8.4700000000000006</v>
      </c>
      <c r="DK6" s="21">
        <f t="shared" si="12"/>
        <v>11.09</v>
      </c>
      <c r="DL6" s="21">
        <f t="shared" si="12"/>
        <v>13.75</v>
      </c>
      <c r="DM6" s="21">
        <f t="shared" si="12"/>
        <v>16.3</v>
      </c>
      <c r="DN6" s="21">
        <f t="shared" si="12"/>
        <v>15.21</v>
      </c>
      <c r="DO6" s="21">
        <f t="shared" si="12"/>
        <v>17.350000000000001</v>
      </c>
      <c r="DP6" s="21">
        <f t="shared" si="12"/>
        <v>17.239999999999998</v>
      </c>
      <c r="DQ6" s="21">
        <f t="shared" si="12"/>
        <v>15.29</v>
      </c>
      <c r="DR6" s="21">
        <f t="shared" si="12"/>
        <v>17.809999999999999</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1">
        <f t="shared" si="13"/>
        <v>0.11</v>
      </c>
      <c r="EC6" s="21">
        <f t="shared" si="13"/>
        <v>0.64</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0.12</v>
      </c>
      <c r="EM6" s="21">
        <f t="shared" si="14"/>
        <v>0.15</v>
      </c>
      <c r="EN6" s="21">
        <f t="shared" si="14"/>
        <v>0.06</v>
      </c>
      <c r="EO6" s="20" t="str">
        <f>IF(EO7="","",IF(EO7="-","【-】","【"&amp;SUBSTITUTE(TEXT(EO7,"#,##0.00"),"-","△")&amp;"】"))</f>
        <v>【0.24】</v>
      </c>
    </row>
    <row r="7" spans="1:148" s="22" customFormat="1" x14ac:dyDescent="0.15">
      <c r="A7" s="14"/>
      <c r="B7" s="23">
        <v>2021</v>
      </c>
      <c r="C7" s="23">
        <v>252093</v>
      </c>
      <c r="D7" s="23">
        <v>46</v>
      </c>
      <c r="E7" s="23">
        <v>17</v>
      </c>
      <c r="F7" s="23">
        <v>1</v>
      </c>
      <c r="G7" s="23">
        <v>0</v>
      </c>
      <c r="H7" s="23" t="s">
        <v>96</v>
      </c>
      <c r="I7" s="23" t="s">
        <v>97</v>
      </c>
      <c r="J7" s="23" t="s">
        <v>98</v>
      </c>
      <c r="K7" s="23" t="s">
        <v>99</v>
      </c>
      <c r="L7" s="23" t="s">
        <v>100</v>
      </c>
      <c r="M7" s="23" t="s">
        <v>101</v>
      </c>
      <c r="N7" s="24" t="s">
        <v>102</v>
      </c>
      <c r="O7" s="24">
        <v>64.83</v>
      </c>
      <c r="P7" s="24">
        <v>40.97</v>
      </c>
      <c r="Q7" s="24">
        <v>86.65</v>
      </c>
      <c r="R7" s="24">
        <v>2824</v>
      </c>
      <c r="S7" s="24">
        <v>89511</v>
      </c>
      <c r="T7" s="24">
        <v>481.62</v>
      </c>
      <c r="U7" s="24">
        <v>185.85</v>
      </c>
      <c r="V7" s="24">
        <v>36552</v>
      </c>
      <c r="W7" s="24">
        <v>18.38</v>
      </c>
      <c r="X7" s="24">
        <v>1988.68</v>
      </c>
      <c r="Y7" s="24">
        <v>106.05</v>
      </c>
      <c r="Z7" s="24">
        <v>104.19</v>
      </c>
      <c r="AA7" s="24">
        <v>103.5</v>
      </c>
      <c r="AB7" s="24">
        <v>101.16</v>
      </c>
      <c r="AC7" s="24">
        <v>103.48</v>
      </c>
      <c r="AD7" s="24">
        <v>108.38</v>
      </c>
      <c r="AE7" s="24">
        <v>108.43</v>
      </c>
      <c r="AF7" s="24">
        <v>107.15</v>
      </c>
      <c r="AG7" s="24">
        <v>109.91</v>
      </c>
      <c r="AH7" s="24">
        <v>108.61</v>
      </c>
      <c r="AI7" s="24">
        <v>107.02</v>
      </c>
      <c r="AJ7" s="24">
        <v>0</v>
      </c>
      <c r="AK7" s="24">
        <v>0</v>
      </c>
      <c r="AL7" s="24">
        <v>0</v>
      </c>
      <c r="AM7" s="24">
        <v>0</v>
      </c>
      <c r="AN7" s="24">
        <v>0</v>
      </c>
      <c r="AO7" s="24">
        <v>12.78</v>
      </c>
      <c r="AP7" s="24">
        <v>12.89</v>
      </c>
      <c r="AQ7" s="24">
        <v>15.68</v>
      </c>
      <c r="AR7" s="24">
        <v>9.42</v>
      </c>
      <c r="AS7" s="24">
        <v>11.49</v>
      </c>
      <c r="AT7" s="24">
        <v>3.09</v>
      </c>
      <c r="AU7" s="24">
        <v>52.74</v>
      </c>
      <c r="AV7" s="24">
        <v>58.99</v>
      </c>
      <c r="AW7" s="24">
        <v>55.58</v>
      </c>
      <c r="AX7" s="24">
        <v>49.36</v>
      </c>
      <c r="AY7" s="24">
        <v>52.05</v>
      </c>
      <c r="AZ7" s="24">
        <v>57.48</v>
      </c>
      <c r="BA7" s="24">
        <v>54.32</v>
      </c>
      <c r="BB7" s="24">
        <v>46.82</v>
      </c>
      <c r="BC7" s="24">
        <v>47.61</v>
      </c>
      <c r="BD7" s="24">
        <v>52.69</v>
      </c>
      <c r="BE7" s="24">
        <v>71.39</v>
      </c>
      <c r="BF7" s="24">
        <v>1056.8900000000001</v>
      </c>
      <c r="BG7" s="24">
        <v>983.03</v>
      </c>
      <c r="BH7" s="24">
        <v>673.09</v>
      </c>
      <c r="BI7" s="24">
        <v>734.52</v>
      </c>
      <c r="BJ7" s="24">
        <v>714.46</v>
      </c>
      <c r="BK7" s="24">
        <v>1046.25</v>
      </c>
      <c r="BL7" s="24">
        <v>1000.94</v>
      </c>
      <c r="BM7" s="24">
        <v>1028.05</v>
      </c>
      <c r="BN7" s="24">
        <v>1092.22</v>
      </c>
      <c r="BO7" s="24">
        <v>998.38</v>
      </c>
      <c r="BP7" s="24">
        <v>669.12</v>
      </c>
      <c r="BQ7" s="24">
        <v>112.95</v>
      </c>
      <c r="BR7" s="24">
        <v>105.13</v>
      </c>
      <c r="BS7" s="24">
        <v>105.75</v>
      </c>
      <c r="BT7" s="24">
        <v>103.03</v>
      </c>
      <c r="BU7" s="24">
        <v>107.14</v>
      </c>
      <c r="BV7" s="24">
        <v>88.37</v>
      </c>
      <c r="BW7" s="24">
        <v>93.77</v>
      </c>
      <c r="BX7" s="24">
        <v>94.73</v>
      </c>
      <c r="BY7" s="24">
        <v>97.53</v>
      </c>
      <c r="BZ7" s="24">
        <v>95.92</v>
      </c>
      <c r="CA7" s="24">
        <v>99.73</v>
      </c>
      <c r="CB7" s="24">
        <v>137.19999999999999</v>
      </c>
      <c r="CC7" s="24">
        <v>148.36000000000001</v>
      </c>
      <c r="CD7" s="24">
        <v>148.6</v>
      </c>
      <c r="CE7" s="24">
        <v>150.27000000000001</v>
      </c>
      <c r="CF7" s="24">
        <v>145.83000000000001</v>
      </c>
      <c r="CG7" s="24">
        <v>178.11</v>
      </c>
      <c r="CH7" s="24">
        <v>165.57</v>
      </c>
      <c r="CI7" s="24">
        <v>160.91</v>
      </c>
      <c r="CJ7" s="24">
        <v>155.83000000000001</v>
      </c>
      <c r="CK7" s="24">
        <v>156.75</v>
      </c>
      <c r="CL7" s="24">
        <v>134.97999999999999</v>
      </c>
      <c r="CM7" s="24">
        <v>91.44</v>
      </c>
      <c r="CN7" s="24">
        <v>92.73</v>
      </c>
      <c r="CO7" s="24">
        <v>93.4</v>
      </c>
      <c r="CP7" s="24">
        <v>87.76</v>
      </c>
      <c r="CQ7" s="24">
        <v>88.03</v>
      </c>
      <c r="CR7" s="24">
        <v>59.55</v>
      </c>
      <c r="CS7" s="24">
        <v>59.19</v>
      </c>
      <c r="CT7" s="24">
        <v>61.4</v>
      </c>
      <c r="CU7" s="24">
        <v>61.51</v>
      </c>
      <c r="CV7" s="24">
        <v>51.2</v>
      </c>
      <c r="CW7" s="24">
        <v>59.99</v>
      </c>
      <c r="CX7" s="24">
        <v>86.01</v>
      </c>
      <c r="CY7" s="24">
        <v>86.29</v>
      </c>
      <c r="CZ7" s="24">
        <v>86.31</v>
      </c>
      <c r="DA7" s="24">
        <v>87.2</v>
      </c>
      <c r="DB7" s="24">
        <v>88.03</v>
      </c>
      <c r="DC7" s="24">
        <v>87.14</v>
      </c>
      <c r="DD7" s="24">
        <v>86.66</v>
      </c>
      <c r="DE7" s="24">
        <v>86.28</v>
      </c>
      <c r="DF7" s="24">
        <v>85.82</v>
      </c>
      <c r="DG7" s="24">
        <v>85.03</v>
      </c>
      <c r="DH7" s="24">
        <v>95.72</v>
      </c>
      <c r="DI7" s="24">
        <v>5.84</v>
      </c>
      <c r="DJ7" s="24">
        <v>8.4700000000000006</v>
      </c>
      <c r="DK7" s="24">
        <v>11.09</v>
      </c>
      <c r="DL7" s="24">
        <v>13.75</v>
      </c>
      <c r="DM7" s="24">
        <v>16.3</v>
      </c>
      <c r="DN7" s="24">
        <v>15.21</v>
      </c>
      <c r="DO7" s="24">
        <v>17.350000000000001</v>
      </c>
      <c r="DP7" s="24">
        <v>17.239999999999998</v>
      </c>
      <c r="DQ7" s="24">
        <v>15.29</v>
      </c>
      <c r="DR7" s="24">
        <v>17.809999999999999</v>
      </c>
      <c r="DS7" s="24">
        <v>38.17</v>
      </c>
      <c r="DT7" s="24">
        <v>0</v>
      </c>
      <c r="DU7" s="24">
        <v>0</v>
      </c>
      <c r="DV7" s="24">
        <v>0</v>
      </c>
      <c r="DW7" s="24">
        <v>0</v>
      </c>
      <c r="DX7" s="24">
        <v>0</v>
      </c>
      <c r="DY7" s="24">
        <v>0.01</v>
      </c>
      <c r="DZ7" s="24">
        <v>0.01</v>
      </c>
      <c r="EA7" s="24">
        <v>0.11</v>
      </c>
      <c r="EB7" s="24">
        <v>0.11</v>
      </c>
      <c r="EC7" s="24">
        <v>0.64</v>
      </c>
      <c r="ED7" s="24">
        <v>6.54</v>
      </c>
      <c r="EE7" s="24">
        <v>0</v>
      </c>
      <c r="EF7" s="24">
        <v>0</v>
      </c>
      <c r="EG7" s="24">
        <v>0</v>
      </c>
      <c r="EH7" s="24">
        <v>0</v>
      </c>
      <c r="EI7" s="24">
        <v>0</v>
      </c>
      <c r="EJ7" s="24">
        <v>0.11</v>
      </c>
      <c r="EK7" s="24">
        <v>0.09</v>
      </c>
      <c r="EL7" s="24">
        <v>0.12</v>
      </c>
      <c r="EM7" s="24">
        <v>0.15</v>
      </c>
      <c r="EN7" s="24">
        <v>0.06</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吉次　由貴子</cp:lastModifiedBy>
  <cp:lastPrinted>2023-01-15T06:28:04Z</cp:lastPrinted>
  <dcterms:created xsi:type="dcterms:W3CDTF">2022-12-01T01:19:54Z</dcterms:created>
  <dcterms:modified xsi:type="dcterms:W3CDTF">2023-02-28T08:01:52Z</dcterms:modified>
  <cp:category/>
</cp:coreProperties>
</file>