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filterPrivacy="1" defaultThemeVersion="166925"/>
  <xr:revisionPtr revIDLastSave="0" documentId="13_ncr:1_{2998DC39-746F-4BDD-807E-B08095204F66}" xr6:coauthVersionLast="36" xr6:coauthVersionMax="36" xr10:uidLastSave="{00000000-0000-0000-0000-000000000000}"/>
  <bookViews>
    <workbookView xWindow="0" yWindow="0" windowWidth="20490" windowHeight="8145" xr2:uid="{DA6C80E8-FB4C-4BD1-B705-1788924FFFD8}"/>
  </bookViews>
  <sheets>
    <sheet name="字別世帯数・人口（総人口）" sheetId="3" r:id="rId1"/>
  </sheets>
  <externalReferences>
    <externalReference r:id="rId2"/>
  </externalReferences>
  <definedNames>
    <definedName name="_xlnm.Print_Area" localSheetId="0">'字別世帯数・人口（総人口）'!$A$1:$K$140</definedName>
    <definedName name="_xlnm.Print_Titles" localSheetId="0">'字別世帯数・人口（総人口）'!$1:$1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7" i="3" l="1"/>
  <c r="G135" i="3"/>
  <c r="G134" i="3"/>
  <c r="G133" i="3"/>
  <c r="G132" i="3"/>
  <c r="E132" i="3"/>
  <c r="D132" i="3"/>
  <c r="C132" i="3"/>
  <c r="B132" i="3"/>
  <c r="A132" i="3"/>
  <c r="G131" i="3"/>
  <c r="E131" i="3"/>
  <c r="C131" i="3" s="1"/>
  <c r="D131" i="3"/>
  <c r="B131" i="3"/>
  <c r="A131" i="3"/>
  <c r="E130" i="3"/>
  <c r="D130" i="3"/>
  <c r="C130" i="3"/>
  <c r="B130" i="3"/>
  <c r="A130" i="3"/>
  <c r="E129" i="3"/>
  <c r="D129" i="3"/>
  <c r="C129" i="3"/>
  <c r="B129" i="3"/>
  <c r="A129" i="3"/>
  <c r="E128" i="3"/>
  <c r="D128" i="3"/>
  <c r="C128" i="3" s="1"/>
  <c r="B128" i="3"/>
  <c r="A128" i="3"/>
  <c r="G127" i="3"/>
  <c r="E127" i="3"/>
  <c r="D127" i="3"/>
  <c r="C127" i="3"/>
  <c r="B127" i="3"/>
  <c r="A127" i="3"/>
  <c r="E126" i="3"/>
  <c r="D126" i="3"/>
  <c r="C126" i="3"/>
  <c r="B126" i="3"/>
  <c r="A126" i="3"/>
  <c r="E125" i="3"/>
  <c r="D125" i="3"/>
  <c r="C125" i="3" s="1"/>
  <c r="B125" i="3"/>
  <c r="A125" i="3"/>
  <c r="E124" i="3"/>
  <c r="C124" i="3" s="1"/>
  <c r="D124" i="3"/>
  <c r="B124" i="3"/>
  <c r="A124" i="3"/>
  <c r="E123" i="3"/>
  <c r="D123" i="3"/>
  <c r="C123" i="3"/>
  <c r="B123" i="3"/>
  <c r="A123" i="3"/>
  <c r="E122" i="3"/>
  <c r="D122" i="3"/>
  <c r="C122" i="3"/>
  <c r="B122" i="3"/>
  <c r="A122" i="3"/>
  <c r="E121" i="3"/>
  <c r="D121" i="3"/>
  <c r="C121" i="3" s="1"/>
  <c r="B121" i="3"/>
  <c r="A121" i="3"/>
  <c r="E120" i="3"/>
  <c r="C120" i="3" s="1"/>
  <c r="D120" i="3"/>
  <c r="B120" i="3"/>
  <c r="A120" i="3"/>
  <c r="E119" i="3"/>
  <c r="D119" i="3"/>
  <c r="C119" i="3"/>
  <c r="B119" i="3"/>
  <c r="A119" i="3"/>
  <c r="E118" i="3"/>
  <c r="D118" i="3"/>
  <c r="C118" i="3"/>
  <c r="B118" i="3"/>
  <c r="A118" i="3"/>
  <c r="E117" i="3"/>
  <c r="D117" i="3"/>
  <c r="C117" i="3" s="1"/>
  <c r="B117" i="3"/>
  <c r="A117" i="3"/>
  <c r="E116" i="3"/>
  <c r="C116" i="3" s="1"/>
  <c r="D116" i="3"/>
  <c r="B116" i="3"/>
  <c r="A116" i="3"/>
  <c r="E115" i="3"/>
  <c r="D115" i="3"/>
  <c r="C115" i="3"/>
  <c r="B115" i="3"/>
  <c r="A115" i="3"/>
  <c r="E114" i="3"/>
  <c r="D114" i="3"/>
  <c r="C114" i="3"/>
  <c r="B114" i="3"/>
  <c r="A114" i="3"/>
  <c r="E113" i="3"/>
  <c r="D113" i="3"/>
  <c r="C113" i="3" s="1"/>
  <c r="B113" i="3"/>
  <c r="A113" i="3"/>
  <c r="K112" i="3"/>
  <c r="I112" i="3" s="1"/>
  <c r="J112" i="3"/>
  <c r="H112" i="3"/>
  <c r="G112" i="3"/>
  <c r="E112" i="3"/>
  <c r="D112" i="3"/>
  <c r="C112" i="3"/>
  <c r="B112" i="3"/>
  <c r="A112" i="3"/>
  <c r="K111" i="3"/>
  <c r="J111" i="3"/>
  <c r="I111" i="3"/>
  <c r="H111" i="3"/>
  <c r="G111" i="3"/>
  <c r="E111" i="3"/>
  <c r="D111" i="3"/>
  <c r="C111" i="3" s="1"/>
  <c r="B111" i="3"/>
  <c r="A111" i="3"/>
  <c r="K110" i="3"/>
  <c r="I110" i="3" s="1"/>
  <c r="J110" i="3"/>
  <c r="H110" i="3"/>
  <c r="G110" i="3"/>
  <c r="E110" i="3"/>
  <c r="D110" i="3"/>
  <c r="C110" i="3"/>
  <c r="B110" i="3"/>
  <c r="A110" i="3"/>
  <c r="K109" i="3"/>
  <c r="J109" i="3"/>
  <c r="I109" i="3"/>
  <c r="H109" i="3"/>
  <c r="G109" i="3"/>
  <c r="E109" i="3"/>
  <c r="D109" i="3"/>
  <c r="C109" i="3" s="1"/>
  <c r="B109" i="3"/>
  <c r="A109" i="3"/>
  <c r="K108" i="3"/>
  <c r="I108" i="3" s="1"/>
  <c r="J108" i="3"/>
  <c r="H108" i="3"/>
  <c r="G108" i="3"/>
  <c r="E108" i="3"/>
  <c r="D108" i="3"/>
  <c r="C108" i="3"/>
  <c r="B108" i="3"/>
  <c r="A108" i="3"/>
  <c r="K107" i="3"/>
  <c r="J107" i="3"/>
  <c r="I107" i="3"/>
  <c r="H107" i="3"/>
  <c r="G107" i="3"/>
  <c r="E107" i="3"/>
  <c r="D107" i="3"/>
  <c r="C107" i="3" s="1"/>
  <c r="B107" i="3"/>
  <c r="A107" i="3"/>
  <c r="K106" i="3"/>
  <c r="I106" i="3" s="1"/>
  <c r="J106" i="3"/>
  <c r="H106" i="3"/>
  <c r="G106" i="3"/>
  <c r="E106" i="3"/>
  <c r="D106" i="3"/>
  <c r="C106" i="3"/>
  <c r="B106" i="3"/>
  <c r="A106" i="3"/>
  <c r="K105" i="3"/>
  <c r="J105" i="3"/>
  <c r="I105" i="3"/>
  <c r="H105" i="3"/>
  <c r="G105" i="3"/>
  <c r="E105" i="3"/>
  <c r="D105" i="3"/>
  <c r="C105" i="3" s="1"/>
  <c r="B105" i="3"/>
  <c r="A105" i="3"/>
  <c r="K104" i="3"/>
  <c r="I104" i="3" s="1"/>
  <c r="J104" i="3"/>
  <c r="H104" i="3"/>
  <c r="G104" i="3"/>
  <c r="E104" i="3"/>
  <c r="D104" i="3"/>
  <c r="C104" i="3"/>
  <c r="B104" i="3"/>
  <c r="A104" i="3"/>
  <c r="K103" i="3"/>
  <c r="J103" i="3"/>
  <c r="I103" i="3"/>
  <c r="H103" i="3"/>
  <c r="G103" i="3"/>
  <c r="E103" i="3"/>
  <c r="D103" i="3"/>
  <c r="C103" i="3" s="1"/>
  <c r="B103" i="3"/>
  <c r="A103" i="3"/>
  <c r="K102" i="3"/>
  <c r="I102" i="3" s="1"/>
  <c r="J102" i="3"/>
  <c r="H102" i="3"/>
  <c r="G102" i="3"/>
  <c r="E102" i="3"/>
  <c r="D102" i="3"/>
  <c r="C102" i="3"/>
  <c r="B102" i="3"/>
  <c r="A102" i="3"/>
  <c r="K101" i="3"/>
  <c r="J101" i="3"/>
  <c r="I101" i="3"/>
  <c r="H101" i="3"/>
  <c r="G101" i="3"/>
  <c r="E101" i="3"/>
  <c r="D101" i="3"/>
  <c r="C101" i="3" s="1"/>
  <c r="B101" i="3"/>
  <c r="A101" i="3"/>
  <c r="K100" i="3"/>
  <c r="I100" i="3" s="1"/>
  <c r="J100" i="3"/>
  <c r="H100" i="3"/>
  <c r="G100" i="3"/>
  <c r="E100" i="3"/>
  <c r="D100" i="3"/>
  <c r="C100" i="3"/>
  <c r="B100" i="3"/>
  <c r="A100" i="3"/>
  <c r="K99" i="3"/>
  <c r="J99" i="3"/>
  <c r="I99" i="3"/>
  <c r="H99" i="3"/>
  <c r="G99" i="3"/>
  <c r="E99" i="3"/>
  <c r="D99" i="3"/>
  <c r="C99" i="3" s="1"/>
  <c r="B99" i="3"/>
  <c r="A99" i="3"/>
  <c r="K98" i="3"/>
  <c r="J98" i="3"/>
  <c r="I98" i="3" s="1"/>
  <c r="H98" i="3"/>
  <c r="G98" i="3"/>
  <c r="E98" i="3"/>
  <c r="D98" i="3"/>
  <c r="C98" i="3"/>
  <c r="B98" i="3"/>
  <c r="A98" i="3"/>
  <c r="K97" i="3"/>
  <c r="J97" i="3"/>
  <c r="I97" i="3"/>
  <c r="H97" i="3"/>
  <c r="G97" i="3"/>
  <c r="E97" i="3"/>
  <c r="D97" i="3"/>
  <c r="C97" i="3" s="1"/>
  <c r="B97" i="3"/>
  <c r="A97" i="3"/>
  <c r="K96" i="3"/>
  <c r="I96" i="3" s="1"/>
  <c r="J96" i="3"/>
  <c r="H96" i="3"/>
  <c r="G96" i="3"/>
  <c r="E96" i="3"/>
  <c r="D96" i="3"/>
  <c r="C96" i="3"/>
  <c r="B96" i="3"/>
  <c r="A96" i="3"/>
  <c r="K95" i="3"/>
  <c r="J95" i="3"/>
  <c r="J135" i="3" s="1"/>
  <c r="I95" i="3"/>
  <c r="H95" i="3"/>
  <c r="G95" i="3"/>
  <c r="E95" i="3"/>
  <c r="K134" i="3" s="1"/>
  <c r="D95" i="3"/>
  <c r="C95" i="3" s="1"/>
  <c r="B95" i="3"/>
  <c r="A95" i="3"/>
  <c r="K94" i="3"/>
  <c r="K135" i="3" s="1"/>
  <c r="J94" i="3"/>
  <c r="J127" i="3" s="1"/>
  <c r="H94" i="3"/>
  <c r="H135" i="3" s="1"/>
  <c r="G94" i="3"/>
  <c r="E94" i="3"/>
  <c r="E137" i="3" s="1"/>
  <c r="D94" i="3"/>
  <c r="D137" i="3" s="1"/>
  <c r="C94" i="3"/>
  <c r="B94" i="3"/>
  <c r="B137" i="3" s="1"/>
  <c r="A94" i="3"/>
  <c r="K93" i="3"/>
  <c r="J93" i="3"/>
  <c r="I93" i="3"/>
  <c r="H93" i="3"/>
  <c r="G93" i="3"/>
  <c r="G90" i="3"/>
  <c r="E90" i="3"/>
  <c r="A90" i="3"/>
  <c r="K73" i="3"/>
  <c r="J73" i="3"/>
  <c r="I73" i="3"/>
  <c r="H73" i="3"/>
  <c r="G73" i="3"/>
  <c r="K72" i="3"/>
  <c r="J72" i="3"/>
  <c r="I72" i="3"/>
  <c r="H72" i="3"/>
  <c r="G72" i="3"/>
  <c r="K71" i="3"/>
  <c r="J71" i="3"/>
  <c r="I71" i="3" s="1"/>
  <c r="H71" i="3"/>
  <c r="G71" i="3"/>
  <c r="K70" i="3"/>
  <c r="J70" i="3"/>
  <c r="I70" i="3" s="1"/>
  <c r="H70" i="3"/>
  <c r="G70" i="3"/>
  <c r="E70" i="3"/>
  <c r="D70" i="3"/>
  <c r="C70" i="3"/>
  <c r="B70" i="3"/>
  <c r="A70" i="3"/>
  <c r="K69" i="3"/>
  <c r="J69" i="3"/>
  <c r="I69" i="3"/>
  <c r="H69" i="3"/>
  <c r="G69" i="3"/>
  <c r="E69" i="3"/>
  <c r="D69" i="3"/>
  <c r="C69" i="3" s="1"/>
  <c r="B69" i="3"/>
  <c r="A69" i="3"/>
  <c r="K68" i="3"/>
  <c r="J68" i="3"/>
  <c r="I68" i="3" s="1"/>
  <c r="H68" i="3"/>
  <c r="G68" i="3"/>
  <c r="E68" i="3"/>
  <c r="D68" i="3"/>
  <c r="C68" i="3"/>
  <c r="B68" i="3"/>
  <c r="A68" i="3"/>
  <c r="K67" i="3"/>
  <c r="J67" i="3"/>
  <c r="I67" i="3"/>
  <c r="H67" i="3"/>
  <c r="G67" i="3"/>
  <c r="E67" i="3"/>
  <c r="D67" i="3"/>
  <c r="C67" i="3" s="1"/>
  <c r="B67" i="3"/>
  <c r="A67" i="3"/>
  <c r="K66" i="3"/>
  <c r="J66" i="3"/>
  <c r="I66" i="3" s="1"/>
  <c r="H66" i="3"/>
  <c r="G66" i="3"/>
  <c r="E66" i="3"/>
  <c r="D66" i="3"/>
  <c r="C66" i="3"/>
  <c r="B66" i="3"/>
  <c r="A66" i="3"/>
  <c r="K65" i="3"/>
  <c r="J65" i="3"/>
  <c r="I65" i="3"/>
  <c r="H65" i="3"/>
  <c r="G65" i="3"/>
  <c r="E65" i="3"/>
  <c r="D65" i="3"/>
  <c r="C65" i="3" s="1"/>
  <c r="B65" i="3"/>
  <c r="A65" i="3"/>
  <c r="K64" i="3"/>
  <c r="J64" i="3"/>
  <c r="I64" i="3" s="1"/>
  <c r="H64" i="3"/>
  <c r="G64" i="3"/>
  <c r="E64" i="3"/>
  <c r="D64" i="3"/>
  <c r="C64" i="3"/>
  <c r="B64" i="3"/>
  <c r="A64" i="3"/>
  <c r="K63" i="3"/>
  <c r="J63" i="3"/>
  <c r="I63" i="3"/>
  <c r="H63" i="3"/>
  <c r="G63" i="3"/>
  <c r="E63" i="3"/>
  <c r="D63" i="3"/>
  <c r="C63" i="3" s="1"/>
  <c r="B63" i="3"/>
  <c r="A63" i="3"/>
  <c r="K62" i="3"/>
  <c r="J62" i="3"/>
  <c r="I62" i="3" s="1"/>
  <c r="H62" i="3"/>
  <c r="G62" i="3"/>
  <c r="E62" i="3"/>
  <c r="D62" i="3"/>
  <c r="C62" i="3"/>
  <c r="B62" i="3"/>
  <c r="A62" i="3"/>
  <c r="K61" i="3"/>
  <c r="J61" i="3"/>
  <c r="I61" i="3"/>
  <c r="H61" i="3"/>
  <c r="G61" i="3"/>
  <c r="E61" i="3"/>
  <c r="D61" i="3"/>
  <c r="C61" i="3" s="1"/>
  <c r="B61" i="3"/>
  <c r="A61" i="3"/>
  <c r="K60" i="3"/>
  <c r="J60" i="3"/>
  <c r="I60" i="3" s="1"/>
  <c r="H60" i="3"/>
  <c r="G60" i="3"/>
  <c r="E60" i="3"/>
  <c r="D60" i="3"/>
  <c r="C60" i="3"/>
  <c r="B60" i="3"/>
  <c r="A60" i="3"/>
  <c r="K59" i="3"/>
  <c r="J59" i="3"/>
  <c r="I59" i="3"/>
  <c r="H59" i="3"/>
  <c r="G59" i="3"/>
  <c r="E59" i="3"/>
  <c r="D59" i="3"/>
  <c r="C59" i="3" s="1"/>
  <c r="B59" i="3"/>
  <c r="A59" i="3"/>
  <c r="K58" i="3"/>
  <c r="J58" i="3"/>
  <c r="I58" i="3" s="1"/>
  <c r="H58" i="3"/>
  <c r="G58" i="3"/>
  <c r="E58" i="3"/>
  <c r="D58" i="3"/>
  <c r="C58" i="3"/>
  <c r="B58" i="3"/>
  <c r="A58" i="3"/>
  <c r="K57" i="3"/>
  <c r="J57" i="3"/>
  <c r="I57" i="3"/>
  <c r="H57" i="3"/>
  <c r="G57" i="3"/>
  <c r="E57" i="3"/>
  <c r="D57" i="3"/>
  <c r="C57" i="3" s="1"/>
  <c r="B57" i="3"/>
  <c r="A57" i="3"/>
  <c r="K56" i="3"/>
  <c r="I56" i="3" s="1"/>
  <c r="J56" i="3"/>
  <c r="H56" i="3"/>
  <c r="G56" i="3"/>
  <c r="E56" i="3"/>
  <c r="D56" i="3"/>
  <c r="C56" i="3"/>
  <c r="B56" i="3"/>
  <c r="A56" i="3"/>
  <c r="K55" i="3"/>
  <c r="J55" i="3"/>
  <c r="I55" i="3"/>
  <c r="H55" i="3"/>
  <c r="G55" i="3"/>
  <c r="E55" i="3"/>
  <c r="D55" i="3"/>
  <c r="C55" i="3" s="1"/>
  <c r="B55" i="3"/>
  <c r="A55" i="3"/>
  <c r="K54" i="3"/>
  <c r="I54" i="3" s="1"/>
  <c r="J54" i="3"/>
  <c r="H54" i="3"/>
  <c r="G54" i="3"/>
  <c r="E54" i="3"/>
  <c r="D54" i="3"/>
  <c r="C54" i="3"/>
  <c r="B54" i="3"/>
  <c r="A54" i="3"/>
  <c r="K53" i="3"/>
  <c r="J53" i="3"/>
  <c r="I53" i="3"/>
  <c r="H53" i="3"/>
  <c r="G53" i="3"/>
  <c r="E53" i="3"/>
  <c r="D53" i="3"/>
  <c r="C53" i="3" s="1"/>
  <c r="B53" i="3"/>
  <c r="A53" i="3"/>
  <c r="K52" i="3"/>
  <c r="K133" i="3" s="1"/>
  <c r="J52" i="3"/>
  <c r="H52" i="3"/>
  <c r="H133" i="3" s="1"/>
  <c r="G52" i="3"/>
  <c r="E52" i="3"/>
  <c r="D52" i="3"/>
  <c r="C52" i="3"/>
  <c r="B52" i="3"/>
  <c r="B90" i="3" s="1"/>
  <c r="A52" i="3"/>
  <c r="K51" i="3"/>
  <c r="J51" i="3"/>
  <c r="J133" i="3" s="1"/>
  <c r="I51" i="3"/>
  <c r="H51" i="3"/>
  <c r="H90" i="3" s="1"/>
  <c r="G51" i="3"/>
  <c r="E51" i="3"/>
  <c r="K132" i="3" s="1"/>
  <c r="D51" i="3"/>
  <c r="D90" i="3" s="1"/>
  <c r="B51" i="3"/>
  <c r="A51" i="3"/>
  <c r="K50" i="3"/>
  <c r="J50" i="3"/>
  <c r="I50" i="3"/>
  <c r="H50" i="3"/>
  <c r="G50" i="3"/>
  <c r="G46" i="3"/>
  <c r="E46" i="3"/>
  <c r="D46" i="3"/>
  <c r="C46" i="3"/>
  <c r="B46" i="3"/>
  <c r="A46" i="3"/>
  <c r="E45" i="3"/>
  <c r="D45" i="3"/>
  <c r="C45" i="3" s="1"/>
  <c r="B45" i="3"/>
  <c r="A45" i="3"/>
  <c r="E44" i="3"/>
  <c r="C44" i="3" s="1"/>
  <c r="D44" i="3"/>
  <c r="B44" i="3"/>
  <c r="A44" i="3"/>
  <c r="E43" i="3"/>
  <c r="D43" i="3"/>
  <c r="C43" i="3"/>
  <c r="B43" i="3"/>
  <c r="A43" i="3"/>
  <c r="E42" i="3"/>
  <c r="D42" i="3"/>
  <c r="C42" i="3"/>
  <c r="B42" i="3"/>
  <c r="A42" i="3"/>
  <c r="E41" i="3"/>
  <c r="D41" i="3"/>
  <c r="C41" i="3" s="1"/>
  <c r="B41" i="3"/>
  <c r="A41" i="3"/>
  <c r="E40" i="3"/>
  <c r="C40" i="3" s="1"/>
  <c r="D40" i="3"/>
  <c r="B40" i="3"/>
  <c r="A40" i="3"/>
  <c r="E39" i="3"/>
  <c r="D39" i="3"/>
  <c r="C39" i="3"/>
  <c r="B39" i="3"/>
  <c r="A39" i="3"/>
  <c r="E38" i="3"/>
  <c r="D38" i="3"/>
  <c r="C38" i="3"/>
  <c r="B38" i="3"/>
  <c r="A38" i="3"/>
  <c r="E37" i="3"/>
  <c r="D37" i="3"/>
  <c r="C37" i="3" s="1"/>
  <c r="B37" i="3"/>
  <c r="A37" i="3"/>
  <c r="E36" i="3"/>
  <c r="C36" i="3" s="1"/>
  <c r="D36" i="3"/>
  <c r="B36" i="3"/>
  <c r="A36" i="3"/>
  <c r="E35" i="3"/>
  <c r="D35" i="3"/>
  <c r="C35" i="3"/>
  <c r="B35" i="3"/>
  <c r="A35" i="3"/>
  <c r="E34" i="3"/>
  <c r="D34" i="3"/>
  <c r="C34" i="3"/>
  <c r="B34" i="3"/>
  <c r="A34" i="3"/>
  <c r="E33" i="3"/>
  <c r="D33" i="3"/>
  <c r="C33" i="3" s="1"/>
  <c r="B33" i="3"/>
  <c r="A33" i="3"/>
  <c r="E32" i="3"/>
  <c r="C32" i="3" s="1"/>
  <c r="D32" i="3"/>
  <c r="B32" i="3"/>
  <c r="A32" i="3"/>
  <c r="E31" i="3"/>
  <c r="D31" i="3"/>
  <c r="C31" i="3"/>
  <c r="B31" i="3"/>
  <c r="H46" i="3" s="1"/>
  <c r="A31" i="3"/>
  <c r="E30" i="3"/>
  <c r="D30" i="3"/>
  <c r="C30" i="3"/>
  <c r="B30" i="3"/>
  <c r="A30" i="3"/>
  <c r="K29" i="3"/>
  <c r="J29" i="3"/>
  <c r="I29" i="3" s="1"/>
  <c r="H29" i="3"/>
  <c r="G29" i="3"/>
  <c r="E29" i="3"/>
  <c r="C29" i="3" s="1"/>
  <c r="D29" i="3"/>
  <c r="B29" i="3"/>
  <c r="A29" i="3"/>
  <c r="K28" i="3"/>
  <c r="J28" i="3"/>
  <c r="I28" i="3"/>
  <c r="H28" i="3"/>
  <c r="G28" i="3"/>
  <c r="E28" i="3"/>
  <c r="D28" i="3"/>
  <c r="C28" i="3"/>
  <c r="B28" i="3"/>
  <c r="A28" i="3"/>
  <c r="K27" i="3"/>
  <c r="J27" i="3"/>
  <c r="I27" i="3" s="1"/>
  <c r="H27" i="3"/>
  <c r="G27" i="3"/>
  <c r="E27" i="3"/>
  <c r="C27" i="3" s="1"/>
  <c r="D27" i="3"/>
  <c r="B27" i="3"/>
  <c r="A27" i="3"/>
  <c r="K26" i="3"/>
  <c r="J26" i="3"/>
  <c r="I26" i="3"/>
  <c r="H26" i="3"/>
  <c r="G26" i="3"/>
  <c r="E26" i="3"/>
  <c r="D26" i="3"/>
  <c r="C26" i="3"/>
  <c r="B26" i="3"/>
  <c r="A26" i="3"/>
  <c r="K25" i="3"/>
  <c r="J25" i="3"/>
  <c r="I25" i="3" s="1"/>
  <c r="H25" i="3"/>
  <c r="G25" i="3"/>
  <c r="E25" i="3"/>
  <c r="C25" i="3" s="1"/>
  <c r="D25" i="3"/>
  <c r="B25" i="3"/>
  <c r="A25" i="3"/>
  <c r="K24" i="3"/>
  <c r="J24" i="3"/>
  <c r="I24" i="3"/>
  <c r="H24" i="3"/>
  <c r="G24" i="3"/>
  <c r="E24" i="3"/>
  <c r="D24" i="3"/>
  <c r="C24" i="3"/>
  <c r="B24" i="3"/>
  <c r="A24" i="3"/>
  <c r="K23" i="3"/>
  <c r="J23" i="3"/>
  <c r="I23" i="3" s="1"/>
  <c r="H23" i="3"/>
  <c r="G23" i="3"/>
  <c r="E23" i="3"/>
  <c r="D23" i="3"/>
  <c r="C23" i="3" s="1"/>
  <c r="B23" i="3"/>
  <c r="A23" i="3"/>
  <c r="K22" i="3"/>
  <c r="J22" i="3"/>
  <c r="I22" i="3"/>
  <c r="H22" i="3"/>
  <c r="G22" i="3"/>
  <c r="E22" i="3"/>
  <c r="D22" i="3"/>
  <c r="C22" i="3"/>
  <c r="B22" i="3"/>
  <c r="A22" i="3"/>
  <c r="K21" i="3"/>
  <c r="J21" i="3"/>
  <c r="I21" i="3" s="1"/>
  <c r="H21" i="3"/>
  <c r="G21" i="3"/>
  <c r="E21" i="3"/>
  <c r="D21" i="3"/>
  <c r="C21" i="3" s="1"/>
  <c r="B21" i="3"/>
  <c r="A21" i="3"/>
  <c r="K20" i="3"/>
  <c r="J20" i="3"/>
  <c r="I20" i="3"/>
  <c r="H20" i="3"/>
  <c r="G20" i="3"/>
  <c r="E20" i="3"/>
  <c r="D20" i="3"/>
  <c r="C20" i="3"/>
  <c r="B20" i="3"/>
  <c r="A20" i="3"/>
  <c r="K19" i="3"/>
  <c r="J19" i="3"/>
  <c r="I19" i="3" s="1"/>
  <c r="H19" i="3"/>
  <c r="G19" i="3"/>
  <c r="E19" i="3"/>
  <c r="D19" i="3"/>
  <c r="C19" i="3" s="1"/>
  <c r="B19" i="3"/>
  <c r="A19" i="3"/>
  <c r="K18" i="3"/>
  <c r="J18" i="3"/>
  <c r="I18" i="3"/>
  <c r="H18" i="3"/>
  <c r="G18" i="3"/>
  <c r="E18" i="3"/>
  <c r="D18" i="3"/>
  <c r="C18" i="3"/>
  <c r="B18" i="3"/>
  <c r="A18" i="3"/>
  <c r="K17" i="3"/>
  <c r="J17" i="3"/>
  <c r="I17" i="3" s="1"/>
  <c r="H17" i="3"/>
  <c r="G17" i="3"/>
  <c r="E17" i="3"/>
  <c r="D17" i="3"/>
  <c r="C17" i="3" s="1"/>
  <c r="B17" i="3"/>
  <c r="A17" i="3"/>
  <c r="K16" i="3"/>
  <c r="J16" i="3"/>
  <c r="I16" i="3"/>
  <c r="H16" i="3"/>
  <c r="G16" i="3"/>
  <c r="E16" i="3"/>
  <c r="D16" i="3"/>
  <c r="C16" i="3"/>
  <c r="B16" i="3"/>
  <c r="A16" i="3"/>
  <c r="K15" i="3"/>
  <c r="J15" i="3"/>
  <c r="I15" i="3" s="1"/>
  <c r="H15" i="3"/>
  <c r="G15" i="3"/>
  <c r="E15" i="3"/>
  <c r="D15" i="3"/>
  <c r="C15" i="3" s="1"/>
  <c r="B15" i="3"/>
  <c r="A15" i="3"/>
  <c r="K14" i="3"/>
  <c r="J14" i="3"/>
  <c r="I14" i="3"/>
  <c r="H14" i="3"/>
  <c r="G14" i="3"/>
  <c r="E14" i="3"/>
  <c r="D14" i="3"/>
  <c r="C14" i="3"/>
  <c r="B14" i="3"/>
  <c r="A14" i="3"/>
  <c r="K13" i="3"/>
  <c r="J13" i="3"/>
  <c r="I13" i="3" s="1"/>
  <c r="H13" i="3"/>
  <c r="G13" i="3"/>
  <c r="E13" i="3"/>
  <c r="D13" i="3"/>
  <c r="C13" i="3" s="1"/>
  <c r="B13" i="3"/>
  <c r="A13" i="3"/>
  <c r="K12" i="3"/>
  <c r="J12" i="3"/>
  <c r="I12" i="3"/>
  <c r="H12" i="3"/>
  <c r="G12" i="3"/>
  <c r="E12" i="3"/>
  <c r="D12" i="3"/>
  <c r="C12" i="3"/>
  <c r="B12" i="3"/>
  <c r="A12" i="3"/>
  <c r="K11" i="3"/>
  <c r="J11" i="3"/>
  <c r="I11" i="3" s="1"/>
  <c r="H11" i="3"/>
  <c r="G11" i="3"/>
  <c r="E11" i="3"/>
  <c r="D11" i="3"/>
  <c r="C11" i="3" s="1"/>
  <c r="B11" i="3"/>
  <c r="A11" i="3"/>
  <c r="K10" i="3"/>
  <c r="J10" i="3"/>
  <c r="I10" i="3"/>
  <c r="H10" i="3"/>
  <c r="G10" i="3"/>
  <c r="E10" i="3"/>
  <c r="D10" i="3"/>
  <c r="C10" i="3"/>
  <c r="B10" i="3"/>
  <c r="A10" i="3"/>
  <c r="K9" i="3"/>
  <c r="J9" i="3"/>
  <c r="I9" i="3" s="1"/>
  <c r="H9" i="3"/>
  <c r="G9" i="3"/>
  <c r="E9" i="3"/>
  <c r="D9" i="3"/>
  <c r="C9" i="3" s="1"/>
  <c r="B9" i="3"/>
  <c r="A9" i="3"/>
  <c r="K8" i="3"/>
  <c r="J8" i="3"/>
  <c r="I8" i="3"/>
  <c r="H8" i="3"/>
  <c r="G8" i="3"/>
  <c r="E8" i="3"/>
  <c r="D8" i="3"/>
  <c r="C8" i="3"/>
  <c r="B8" i="3"/>
  <c r="A8" i="3"/>
  <c r="K7" i="3"/>
  <c r="J7" i="3"/>
  <c r="I7" i="3" s="1"/>
  <c r="H7" i="3"/>
  <c r="G7" i="3"/>
  <c r="E7" i="3"/>
  <c r="D7" i="3"/>
  <c r="C7" i="3" s="1"/>
  <c r="B7" i="3"/>
  <c r="A7" i="3"/>
  <c r="K6" i="3"/>
  <c r="J6" i="3"/>
  <c r="I6" i="3"/>
  <c r="H6" i="3"/>
  <c r="G6" i="3"/>
  <c r="E6" i="3"/>
  <c r="D6" i="3"/>
  <c r="C6" i="3"/>
  <c r="B6" i="3"/>
  <c r="A6" i="3"/>
  <c r="K5" i="3"/>
  <c r="J5" i="3"/>
  <c r="I5" i="3" s="1"/>
  <c r="H5" i="3"/>
  <c r="G5" i="3"/>
  <c r="E5" i="3"/>
  <c r="K131" i="3" s="1"/>
  <c r="D5" i="3"/>
  <c r="B5" i="3"/>
  <c r="A5" i="3"/>
  <c r="K4" i="3"/>
  <c r="J4" i="3"/>
  <c r="I4" i="3"/>
  <c r="H4" i="3"/>
  <c r="G4" i="3"/>
  <c r="E4" i="3"/>
  <c r="K46" i="3" s="1"/>
  <c r="D4" i="3"/>
  <c r="J46" i="3" s="1"/>
  <c r="C4" i="3"/>
  <c r="B4" i="3"/>
  <c r="H131" i="3" s="1"/>
  <c r="A4" i="3"/>
  <c r="K3" i="3"/>
  <c r="J3" i="3"/>
  <c r="I3" i="3"/>
  <c r="H3" i="3"/>
  <c r="G3" i="3"/>
  <c r="H1" i="3"/>
  <c r="A1" i="3"/>
  <c r="K136" i="3" l="1"/>
  <c r="I134" i="3"/>
  <c r="I131" i="3"/>
  <c r="K127" i="3"/>
  <c r="J134" i="3"/>
  <c r="K90" i="3"/>
  <c r="H127" i="3"/>
  <c r="C137" i="3"/>
  <c r="C5" i="3"/>
  <c r="I52" i="3"/>
  <c r="I90" i="3" s="1"/>
  <c r="I94" i="3"/>
  <c r="J132" i="3"/>
  <c r="H134" i="3"/>
  <c r="J90" i="3"/>
  <c r="J131" i="3"/>
  <c r="H132" i="3"/>
  <c r="H136" i="3" s="1"/>
  <c r="I46" i="3"/>
  <c r="C51" i="3"/>
  <c r="J136" i="3" l="1"/>
  <c r="I133" i="3"/>
  <c r="I132" i="3"/>
  <c r="I136" i="3" s="1"/>
  <c r="C90" i="3"/>
  <c r="I135" i="3"/>
  <c r="I127" i="3"/>
</calcChain>
</file>

<file path=xl/sharedStrings.xml><?xml version="1.0" encoding="utf-8"?>
<sst xmlns="http://schemas.openxmlformats.org/spreadsheetml/2006/main" count="27" uniqueCount="17">
  <si>
    <t>＊＊＊住基人口（総人口）＊＊＊</t>
    <rPh sb="3" eb="4">
      <t>ジュウ</t>
    </rPh>
    <rPh sb="4" eb="5">
      <t>キ</t>
    </rPh>
    <rPh sb="5" eb="7">
      <t>ジンコウ</t>
    </rPh>
    <rPh sb="8" eb="9">
      <t>ソウ</t>
    </rPh>
    <rPh sb="9" eb="11">
      <t>ジンコウ</t>
    </rPh>
    <phoneticPr fontId="4"/>
  </si>
  <si>
    <t>現在</t>
    <rPh sb="0" eb="2">
      <t>ゲンザイ</t>
    </rPh>
    <phoneticPr fontId="5"/>
  </si>
  <si>
    <t>＜水口町＞</t>
    <rPh sb="1" eb="4">
      <t>ミナクチチョウ</t>
    </rPh>
    <phoneticPr fontId="5"/>
  </si>
  <si>
    <t>大字名</t>
    <rPh sb="0" eb="1">
      <t>オオ</t>
    </rPh>
    <rPh sb="1" eb="2">
      <t>アザナ</t>
    </rPh>
    <rPh sb="2" eb="3">
      <t>ナ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</si>
  <si>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</si>
  <si>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</si>
  <si>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</si>
  <si>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</si>
  <si>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世帯数</t>
  </si>
  <si>
    <t>人口</t>
  </si>
  <si>
    <t>男</t>
  </si>
  <si>
    <t>女</t>
  </si>
  <si>
    <t>＜土山町＞</t>
    <rPh sb="1" eb="4">
      <t>ツチヤマチョウ</t>
    </rPh>
    <phoneticPr fontId="5"/>
  </si>
  <si>
    <t>＜甲賀町＞</t>
    <rPh sb="1" eb="3">
      <t>コウカ</t>
    </rPh>
    <rPh sb="3" eb="4">
      <t>チョウ</t>
    </rPh>
    <phoneticPr fontId="5"/>
  </si>
  <si>
    <t>＜甲南町＞</t>
    <rPh sb="1" eb="4">
      <t>コウナンチョウ</t>
    </rPh>
    <phoneticPr fontId="5"/>
  </si>
  <si>
    <t>＜信楽町＞</t>
    <rPh sb="1" eb="3">
      <t>シガラキ</t>
    </rPh>
    <rPh sb="3" eb="4">
      <t>チョウ</t>
    </rPh>
    <phoneticPr fontId="5"/>
  </si>
  <si>
    <t>甲賀市合計</t>
    <rPh sb="0" eb="3">
      <t>コウカシ</t>
    </rPh>
    <rPh sb="3" eb="5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</si>
</sst>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i/>
      <sz val="16"/>
      <color theme="1"/>
      <name val="Arial"/>
      <family val="2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38" fontId="2" fillId="0" borderId="0" xfId="1" applyFont="1" applyAlignment="1">
      <alignment horizontal="right" shrinkToFit="1"/>
    </xf>
    <xf numFmtId="38" fontId="3" fillId="0" borderId="0" xfId="1" applyFont="1">
      <alignment vertical="center"/>
    </xf>
    <xf numFmtId="0" fontId="3" fillId="0" borderId="0" xfId="0" applyFont="1">
      <alignment vertical="center"/>
    </xf>
    <xf numFmtId="38" fontId="6" fillId="0" borderId="0" xfId="1" applyFont="1" applyAlignment="1">
      <alignment horizontal="center"/>
    </xf>
    <xf numFmtId="176" fontId="3" fillId="0" borderId="1" xfId="0" applyNumberFormat="1" applyFont="1" applyBorder="1" applyAlignment="1">
      <alignment horizontal="right" vertical="center"/>
    </xf>
    <xf numFmtId="38" fontId="7" fillId="0" borderId="2" xfId="1" applyFont="1" applyBorder="1" applyAlignment="1">
      <alignment horizontal="center" vertical="center"/>
    </xf>
    <xf numFmtId="38" fontId="7" fillId="0" borderId="0" xfId="1" applyFont="1">
      <alignment vertical="center"/>
    </xf>
    <xf numFmtId="38" fontId="3" fillId="0" borderId="2" xfId="1" applyFont="1" applyBorder="1" applyAlignment="1">
      <alignment vertical="center" shrinkToFit="1"/>
    </xf>
    <xf numFmtId="38" fontId="3" fillId="0" borderId="2" xfId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5" xfId="1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 shrinkToFit="1"/>
    </xf>
    <xf numFmtId="38" fontId="3" fillId="0" borderId="7" xfId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center" vertical="center" shrinkToFit="1"/>
    </xf>
    <xf numFmtId="38" fontId="3" fillId="0" borderId="9" xfId="1" applyFont="1" applyBorder="1" applyAlignment="1">
      <alignment vertical="center" shrinkToFit="1"/>
    </xf>
    <xf numFmtId="38" fontId="3" fillId="0" borderId="10" xfId="1" applyFont="1" applyBorder="1" applyAlignment="1">
      <alignment vertical="center" shrinkToFit="1"/>
    </xf>
    <xf numFmtId="38" fontId="3" fillId="0" borderId="11" xfId="1" applyFont="1" applyBorder="1" applyAlignment="1">
      <alignment horizontal="center" vertical="center" shrinkToFit="1"/>
    </xf>
    <xf numFmtId="38" fontId="3" fillId="0" borderId="12" xfId="1" applyFont="1" applyBorder="1" applyAlignment="1">
      <alignment vertical="center" shrinkToFit="1"/>
    </xf>
    <xf numFmtId="38" fontId="3" fillId="0" borderId="13" xfId="1" applyFont="1" applyBorder="1" applyAlignment="1">
      <alignment horizontal="center" vertical="center" shrinkToFit="1"/>
    </xf>
    <xf numFmtId="38" fontId="3" fillId="0" borderId="14" xfId="1" applyFont="1" applyBorder="1" applyAlignment="1">
      <alignment vertical="center" shrinkToFit="1"/>
    </xf>
    <xf numFmtId="38" fontId="3" fillId="0" borderId="15" xfId="1" applyFont="1" applyBorder="1" applyAlignment="1">
      <alignment vertical="center" shrinkToFit="1"/>
    </xf>
    <xf numFmtId="176" fontId="3" fillId="0" borderId="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201000_&#24066;&#27665;&#35506;/&#9733;&#9733;&#9733;&#65281;&#65281;(&#25144;&#31821;&#20303;&#27665;&#20418;&#65289;&#24517;&#35201;&#12394;&#12487;&#12540;&#12479;&#12399;&#12371;&#12387;&#12385;&#65281;&#65281;&#65281;&#9733;&#9733;&#9733;/&#20154;&#21475;&#32113;&#35336;&#65288;&#24066;&#29420;&#33258;&#65289;&#9670;&#22522;&#24185;&#31995;/&#65330;06&#24180;&#24230;/202412&#20154;&#21475;&#32113;&#35336;/&#9733;&#20154;&#21475;&#38598;&#35336;&#9733;R6.12&#26376;&#20998;&#97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zLIFE抽出データ1.2貼付"/>
      <sheetName val="WizLIFE抽出データ1.0貼付"/>
      <sheetName val="WizLIFE抽出データ6.1貼付"/>
      <sheetName val="データ6.1の調整 "/>
      <sheetName val="ここからはじめる！"/>
      <sheetName val="字別世帯数・人口（総人口）"/>
      <sheetName val="字別世帯数・人口 (日本人)"/>
      <sheetName val="甲賀市の人口"/>
      <sheetName val="年齢男女地域別（総人口）"/>
      <sheetName val="年齢男女地域別（日本人）"/>
      <sheetName val="1.2処理計算"/>
      <sheetName val="6.1処理計算"/>
      <sheetName val="1.0処理計算"/>
      <sheetName val="窓口掲示用"/>
    </sheetNames>
    <sheetDataSet>
      <sheetData sheetId="0"/>
      <sheetData sheetId="1"/>
      <sheetData sheetId="2"/>
      <sheetData sheetId="3">
        <row r="3">
          <cell r="C3"/>
        </row>
        <row r="4">
          <cell r="C4"/>
        </row>
        <row r="5">
          <cell r="C5"/>
        </row>
        <row r="6">
          <cell r="C6"/>
        </row>
        <row r="7">
          <cell r="C7"/>
        </row>
        <row r="8">
          <cell r="C8"/>
        </row>
        <row r="9">
          <cell r="C9"/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16">
          <cell r="C16"/>
        </row>
        <row r="17">
          <cell r="C17"/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  <row r="27">
          <cell r="C27"/>
        </row>
        <row r="28">
          <cell r="C28"/>
        </row>
        <row r="29">
          <cell r="C29"/>
        </row>
        <row r="30">
          <cell r="C30"/>
        </row>
        <row r="31">
          <cell r="C31"/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 t="str">
            <v>高塚</v>
          </cell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 t="str">
            <v>頓宮</v>
          </cell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/>
        </row>
        <row r="98">
          <cell r="C98"/>
        </row>
        <row r="99">
          <cell r="C99"/>
        </row>
        <row r="100">
          <cell r="C100"/>
        </row>
        <row r="101">
          <cell r="C101"/>
        </row>
        <row r="102">
          <cell r="C102"/>
        </row>
        <row r="103">
          <cell r="C103" t="str">
            <v>田堵野</v>
          </cell>
        </row>
        <row r="104">
          <cell r="C104"/>
        </row>
        <row r="105">
          <cell r="C105"/>
        </row>
        <row r="106">
          <cell r="C106"/>
        </row>
        <row r="107">
          <cell r="C107"/>
        </row>
        <row r="108">
          <cell r="C108"/>
        </row>
        <row r="109">
          <cell r="C109"/>
        </row>
        <row r="110">
          <cell r="C110"/>
        </row>
        <row r="111">
          <cell r="C111"/>
        </row>
        <row r="112">
          <cell r="C112"/>
        </row>
        <row r="113">
          <cell r="C113"/>
        </row>
        <row r="114">
          <cell r="C114"/>
        </row>
        <row r="115">
          <cell r="C115"/>
        </row>
        <row r="116">
          <cell r="C116" t="str">
            <v>葛木</v>
          </cell>
        </row>
        <row r="117">
          <cell r="C117"/>
        </row>
        <row r="118">
          <cell r="C118"/>
        </row>
        <row r="119">
          <cell r="C119"/>
        </row>
        <row r="120">
          <cell r="C120"/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/>
        </row>
        <row r="126">
          <cell r="C126"/>
        </row>
        <row r="127">
          <cell r="C127"/>
        </row>
        <row r="128">
          <cell r="C128"/>
        </row>
        <row r="129">
          <cell r="C129"/>
        </row>
        <row r="130">
          <cell r="C130"/>
        </row>
        <row r="131">
          <cell r="C131"/>
        </row>
        <row r="132">
          <cell r="C132"/>
        </row>
        <row r="133">
          <cell r="C133"/>
        </row>
        <row r="134">
          <cell r="C134"/>
        </row>
        <row r="135">
          <cell r="C135"/>
        </row>
        <row r="136">
          <cell r="C136"/>
        </row>
        <row r="137">
          <cell r="C137"/>
        </row>
        <row r="138">
          <cell r="C138"/>
        </row>
        <row r="139">
          <cell r="C139"/>
        </row>
        <row r="140">
          <cell r="C140"/>
        </row>
        <row r="141">
          <cell r="C141"/>
        </row>
        <row r="142">
          <cell r="C142"/>
        </row>
        <row r="143">
          <cell r="C143"/>
        </row>
        <row r="144">
          <cell r="C144"/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/>
        </row>
        <row r="152">
          <cell r="C152"/>
        </row>
        <row r="153">
          <cell r="C153"/>
        </row>
        <row r="154">
          <cell r="C154"/>
        </row>
        <row r="155">
          <cell r="C155"/>
        </row>
        <row r="156">
          <cell r="C156"/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/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/>
        </row>
        <row r="169">
          <cell r="C169"/>
        </row>
      </sheetData>
      <sheetData sheetId="4">
        <row r="5">
          <cell r="E5">
            <v>45657</v>
          </cell>
        </row>
      </sheetData>
      <sheetData sheetId="5"/>
      <sheetData sheetId="6"/>
      <sheetData sheetId="7"/>
      <sheetData sheetId="8"/>
      <sheetData sheetId="9"/>
      <sheetData sheetId="10">
        <row r="3">
          <cell r="B3">
            <v>23</v>
          </cell>
        </row>
      </sheetData>
      <sheetData sheetId="11">
        <row r="2">
          <cell r="B2" t="str">
            <v>水口町八田</v>
          </cell>
          <cell r="C2">
            <v>100</v>
          </cell>
          <cell r="D2">
            <v>0</v>
          </cell>
          <cell r="E2">
            <v>125</v>
          </cell>
          <cell r="F2">
            <v>2</v>
          </cell>
          <cell r="G2">
            <v>87</v>
          </cell>
          <cell r="H2">
            <v>2</v>
          </cell>
        </row>
        <row r="3">
          <cell r="B3" t="str">
            <v>水口町春日</v>
          </cell>
          <cell r="C3">
            <v>484</v>
          </cell>
          <cell r="D3">
            <v>72</v>
          </cell>
          <cell r="E3">
            <v>450</v>
          </cell>
          <cell r="F3">
            <v>70</v>
          </cell>
          <cell r="G3">
            <v>361</v>
          </cell>
          <cell r="H3">
            <v>58</v>
          </cell>
        </row>
        <row r="4">
          <cell r="B4" t="str">
            <v>水口町下山</v>
          </cell>
          <cell r="C4">
            <v>1235</v>
          </cell>
          <cell r="D4">
            <v>163</v>
          </cell>
          <cell r="E4">
            <v>1170</v>
          </cell>
          <cell r="F4">
            <v>139</v>
          </cell>
          <cell r="G4">
            <v>1002</v>
          </cell>
          <cell r="H4">
            <v>146</v>
          </cell>
        </row>
        <row r="5">
          <cell r="B5" t="str">
            <v>水口町伴中山</v>
          </cell>
          <cell r="C5">
            <v>203</v>
          </cell>
          <cell r="D5">
            <v>14</v>
          </cell>
          <cell r="E5">
            <v>211</v>
          </cell>
          <cell r="F5">
            <v>1</v>
          </cell>
          <cell r="G5">
            <v>147</v>
          </cell>
          <cell r="H5">
            <v>14</v>
          </cell>
        </row>
        <row r="6">
          <cell r="B6" t="str">
            <v>水口町山</v>
          </cell>
          <cell r="C6">
            <v>3257</v>
          </cell>
          <cell r="D6">
            <v>417</v>
          </cell>
          <cell r="E6">
            <v>3064</v>
          </cell>
          <cell r="F6">
            <v>383</v>
          </cell>
          <cell r="G6">
            <v>2610</v>
          </cell>
          <cell r="H6">
            <v>306</v>
          </cell>
        </row>
        <row r="7">
          <cell r="B7" t="str">
            <v>水口町泉</v>
          </cell>
          <cell r="C7">
            <v>339</v>
          </cell>
          <cell r="D7">
            <v>13</v>
          </cell>
          <cell r="E7">
            <v>380</v>
          </cell>
          <cell r="F7">
            <v>5</v>
          </cell>
          <cell r="G7">
            <v>304</v>
          </cell>
          <cell r="H7">
            <v>13</v>
          </cell>
        </row>
        <row r="8">
          <cell r="B8" t="str">
            <v>水口町酒人</v>
          </cell>
          <cell r="C8">
            <v>149</v>
          </cell>
          <cell r="D8">
            <v>7</v>
          </cell>
          <cell r="E8">
            <v>166</v>
          </cell>
          <cell r="F8">
            <v>3</v>
          </cell>
          <cell r="G8">
            <v>117</v>
          </cell>
          <cell r="H8">
            <v>7</v>
          </cell>
        </row>
        <row r="9">
          <cell r="B9" t="str">
            <v>水口町植</v>
          </cell>
          <cell r="C9">
            <v>72</v>
          </cell>
          <cell r="D9">
            <v>0</v>
          </cell>
          <cell r="E9">
            <v>60</v>
          </cell>
          <cell r="F9">
            <v>0</v>
          </cell>
          <cell r="G9">
            <v>43</v>
          </cell>
          <cell r="H9">
            <v>0</v>
          </cell>
        </row>
        <row r="10">
          <cell r="B10" t="str">
            <v>水口町宇田</v>
          </cell>
          <cell r="C10">
            <v>219</v>
          </cell>
          <cell r="D10">
            <v>15</v>
          </cell>
          <cell r="E10">
            <v>253</v>
          </cell>
          <cell r="F10">
            <v>8</v>
          </cell>
          <cell r="G10">
            <v>197</v>
          </cell>
          <cell r="H10">
            <v>14</v>
          </cell>
        </row>
        <row r="11">
          <cell r="B11" t="str">
            <v>水口町北脇</v>
          </cell>
          <cell r="C11">
            <v>425</v>
          </cell>
          <cell r="D11">
            <v>97</v>
          </cell>
          <cell r="E11">
            <v>441</v>
          </cell>
          <cell r="F11">
            <v>40</v>
          </cell>
          <cell r="G11">
            <v>391</v>
          </cell>
          <cell r="H11">
            <v>101</v>
          </cell>
        </row>
        <row r="12">
          <cell r="B12" t="str">
            <v>水口町虫生野</v>
          </cell>
          <cell r="C12">
            <v>457</v>
          </cell>
          <cell r="D12">
            <v>18</v>
          </cell>
          <cell r="E12">
            <v>461</v>
          </cell>
          <cell r="F12">
            <v>12</v>
          </cell>
          <cell r="G12">
            <v>388</v>
          </cell>
          <cell r="H12">
            <v>19</v>
          </cell>
        </row>
        <row r="13">
          <cell r="B13" t="str">
            <v>水口町貴生川</v>
          </cell>
          <cell r="C13">
            <v>394</v>
          </cell>
          <cell r="D13">
            <v>5</v>
          </cell>
          <cell r="E13">
            <v>422</v>
          </cell>
          <cell r="F13">
            <v>7</v>
          </cell>
          <cell r="G13">
            <v>350</v>
          </cell>
          <cell r="H13">
            <v>3</v>
          </cell>
        </row>
        <row r="14">
          <cell r="B14" t="str">
            <v>水口町虫生野中央</v>
          </cell>
          <cell r="C14">
            <v>254</v>
          </cell>
          <cell r="D14">
            <v>23</v>
          </cell>
          <cell r="E14">
            <v>221</v>
          </cell>
          <cell r="F14">
            <v>8</v>
          </cell>
          <cell r="G14">
            <v>256</v>
          </cell>
          <cell r="H14">
            <v>23</v>
          </cell>
        </row>
        <row r="15">
          <cell r="B15" t="str">
            <v>水口町北内貴</v>
          </cell>
          <cell r="C15">
            <v>123</v>
          </cell>
          <cell r="D15">
            <v>1</v>
          </cell>
          <cell r="E15">
            <v>123</v>
          </cell>
          <cell r="F15">
            <v>2</v>
          </cell>
          <cell r="G15">
            <v>99</v>
          </cell>
          <cell r="H15">
            <v>1</v>
          </cell>
        </row>
        <row r="16">
          <cell r="B16" t="str">
            <v>水口町宇川</v>
          </cell>
          <cell r="C16">
            <v>259</v>
          </cell>
          <cell r="D16">
            <v>8</v>
          </cell>
          <cell r="E16">
            <v>259</v>
          </cell>
          <cell r="F16">
            <v>2</v>
          </cell>
          <cell r="G16">
            <v>220</v>
          </cell>
          <cell r="H16">
            <v>8</v>
          </cell>
        </row>
        <row r="17">
          <cell r="B17" t="str">
            <v>水口町岩坂</v>
          </cell>
          <cell r="C17">
            <v>37</v>
          </cell>
          <cell r="D17">
            <v>0</v>
          </cell>
          <cell r="E17">
            <v>40</v>
          </cell>
          <cell r="F17">
            <v>0</v>
          </cell>
          <cell r="G17">
            <v>26</v>
          </cell>
          <cell r="H17">
            <v>0</v>
          </cell>
        </row>
        <row r="18">
          <cell r="B18" t="str">
            <v>水口町高山</v>
          </cell>
          <cell r="C18">
            <v>74</v>
          </cell>
          <cell r="D18">
            <v>0</v>
          </cell>
          <cell r="E18">
            <v>73</v>
          </cell>
          <cell r="F18">
            <v>0</v>
          </cell>
          <cell r="G18">
            <v>48</v>
          </cell>
          <cell r="H18">
            <v>0</v>
          </cell>
        </row>
        <row r="19">
          <cell r="B19" t="str">
            <v>水口町三大寺</v>
          </cell>
          <cell r="C19">
            <v>942</v>
          </cell>
          <cell r="D19">
            <v>7</v>
          </cell>
          <cell r="E19">
            <v>939</v>
          </cell>
          <cell r="F19">
            <v>6</v>
          </cell>
          <cell r="G19">
            <v>605</v>
          </cell>
          <cell r="H19">
            <v>3</v>
          </cell>
        </row>
        <row r="20">
          <cell r="B20" t="str">
            <v>水口町三本柳</v>
          </cell>
          <cell r="C20">
            <v>151</v>
          </cell>
          <cell r="D20">
            <v>21</v>
          </cell>
          <cell r="E20">
            <v>168</v>
          </cell>
          <cell r="F20">
            <v>0</v>
          </cell>
          <cell r="G20">
            <v>141</v>
          </cell>
          <cell r="H20">
            <v>21</v>
          </cell>
        </row>
        <row r="21">
          <cell r="B21" t="str">
            <v>水口町牛飼</v>
          </cell>
          <cell r="C21">
            <v>221</v>
          </cell>
          <cell r="D21">
            <v>3</v>
          </cell>
          <cell r="E21">
            <v>255</v>
          </cell>
          <cell r="F21">
            <v>2</v>
          </cell>
          <cell r="G21">
            <v>206</v>
          </cell>
          <cell r="H21">
            <v>2</v>
          </cell>
        </row>
        <row r="22">
          <cell r="B22" t="str">
            <v>水口町杣中</v>
          </cell>
          <cell r="C22">
            <v>107</v>
          </cell>
          <cell r="D22">
            <v>3</v>
          </cell>
          <cell r="E22">
            <v>122</v>
          </cell>
          <cell r="F22">
            <v>0</v>
          </cell>
          <cell r="G22">
            <v>89</v>
          </cell>
          <cell r="H22">
            <v>3</v>
          </cell>
        </row>
        <row r="23">
          <cell r="B23" t="str">
            <v>水口町山上</v>
          </cell>
          <cell r="C23">
            <v>94</v>
          </cell>
          <cell r="D23">
            <v>2</v>
          </cell>
          <cell r="E23">
            <v>108</v>
          </cell>
          <cell r="F23">
            <v>1</v>
          </cell>
          <cell r="G23">
            <v>85</v>
          </cell>
          <cell r="H23">
            <v>2</v>
          </cell>
        </row>
        <row r="24">
          <cell r="B24" t="str">
            <v>水口町東名坂</v>
          </cell>
          <cell r="C24">
            <v>557</v>
          </cell>
          <cell r="D24">
            <v>159</v>
          </cell>
          <cell r="E24">
            <v>451</v>
          </cell>
          <cell r="F24">
            <v>81</v>
          </cell>
          <cell r="G24">
            <v>597</v>
          </cell>
          <cell r="H24">
            <v>163</v>
          </cell>
        </row>
        <row r="25">
          <cell r="B25" t="str">
            <v>水口町名坂</v>
          </cell>
          <cell r="C25">
            <v>627</v>
          </cell>
          <cell r="D25">
            <v>114</v>
          </cell>
          <cell r="E25">
            <v>579</v>
          </cell>
          <cell r="F25">
            <v>57</v>
          </cell>
          <cell r="G25">
            <v>651</v>
          </cell>
          <cell r="H25">
            <v>117</v>
          </cell>
        </row>
        <row r="26">
          <cell r="B26" t="str">
            <v>水口町松尾</v>
          </cell>
          <cell r="C26">
            <v>613</v>
          </cell>
          <cell r="D26">
            <v>1</v>
          </cell>
          <cell r="E26">
            <v>634</v>
          </cell>
          <cell r="F26">
            <v>8</v>
          </cell>
          <cell r="G26">
            <v>497</v>
          </cell>
          <cell r="H26">
            <v>4</v>
          </cell>
        </row>
        <row r="27">
          <cell r="B27" t="str">
            <v>水口町中畑</v>
          </cell>
          <cell r="C27">
            <v>48</v>
          </cell>
          <cell r="D27">
            <v>0</v>
          </cell>
          <cell r="E27">
            <v>56</v>
          </cell>
          <cell r="F27">
            <v>0</v>
          </cell>
          <cell r="G27">
            <v>45</v>
          </cell>
          <cell r="H27">
            <v>0</v>
          </cell>
        </row>
        <row r="28">
          <cell r="B28" t="str">
            <v>水口町新城</v>
          </cell>
          <cell r="C28">
            <v>877</v>
          </cell>
          <cell r="D28">
            <v>44</v>
          </cell>
          <cell r="E28">
            <v>870</v>
          </cell>
          <cell r="F28">
            <v>44</v>
          </cell>
          <cell r="G28">
            <v>756</v>
          </cell>
          <cell r="H28">
            <v>47</v>
          </cell>
        </row>
        <row r="29">
          <cell r="B29" t="str">
            <v>水口町今郷</v>
          </cell>
          <cell r="C29">
            <v>110</v>
          </cell>
          <cell r="D29">
            <v>4</v>
          </cell>
          <cell r="E29">
            <v>128</v>
          </cell>
          <cell r="F29">
            <v>4</v>
          </cell>
          <cell r="G29">
            <v>102</v>
          </cell>
          <cell r="H29">
            <v>4</v>
          </cell>
        </row>
        <row r="30">
          <cell r="B30" t="str">
            <v>水口町嶬峨</v>
          </cell>
          <cell r="C30">
            <v>158</v>
          </cell>
          <cell r="D30">
            <v>0</v>
          </cell>
          <cell r="E30">
            <v>178</v>
          </cell>
          <cell r="F30">
            <v>0</v>
          </cell>
          <cell r="G30">
            <v>129</v>
          </cell>
          <cell r="H30">
            <v>0</v>
          </cell>
        </row>
        <row r="31">
          <cell r="B31" t="str">
            <v>水口町和野</v>
          </cell>
          <cell r="C31">
            <v>146</v>
          </cell>
          <cell r="D31">
            <v>0</v>
          </cell>
          <cell r="E31">
            <v>154</v>
          </cell>
          <cell r="F31">
            <v>0</v>
          </cell>
          <cell r="G31">
            <v>110</v>
          </cell>
          <cell r="H31">
            <v>0</v>
          </cell>
        </row>
        <row r="32">
          <cell r="B32" t="str">
            <v>水口町秋葉</v>
          </cell>
          <cell r="C32">
            <v>68</v>
          </cell>
          <cell r="D32">
            <v>1</v>
          </cell>
          <cell r="E32">
            <v>66</v>
          </cell>
          <cell r="F32">
            <v>2</v>
          </cell>
          <cell r="G32">
            <v>56</v>
          </cell>
          <cell r="H32">
            <v>1</v>
          </cell>
        </row>
        <row r="33">
          <cell r="B33" t="str">
            <v>水口町元町</v>
          </cell>
          <cell r="C33">
            <v>112</v>
          </cell>
          <cell r="D33">
            <v>19</v>
          </cell>
          <cell r="E33">
            <v>135</v>
          </cell>
          <cell r="F33">
            <v>15</v>
          </cell>
          <cell r="G33">
            <v>121</v>
          </cell>
          <cell r="H33">
            <v>21</v>
          </cell>
        </row>
        <row r="34">
          <cell r="B34" t="str">
            <v>水口町京町</v>
          </cell>
          <cell r="C34">
            <v>128</v>
          </cell>
          <cell r="D34">
            <v>7</v>
          </cell>
          <cell r="E34">
            <v>135</v>
          </cell>
          <cell r="F34">
            <v>6</v>
          </cell>
          <cell r="G34">
            <v>130</v>
          </cell>
          <cell r="H34">
            <v>5</v>
          </cell>
        </row>
        <row r="35">
          <cell r="B35" t="str">
            <v>水口町本町一丁目</v>
          </cell>
          <cell r="C35">
            <v>106</v>
          </cell>
          <cell r="D35">
            <v>0</v>
          </cell>
          <cell r="E35">
            <v>122</v>
          </cell>
          <cell r="F35">
            <v>0</v>
          </cell>
          <cell r="G35">
            <v>100</v>
          </cell>
          <cell r="H35">
            <v>0</v>
          </cell>
        </row>
        <row r="36">
          <cell r="B36" t="str">
            <v>水口町本町二丁目</v>
          </cell>
          <cell r="C36">
            <v>110</v>
          </cell>
          <cell r="D36">
            <v>2</v>
          </cell>
          <cell r="E36">
            <v>137</v>
          </cell>
          <cell r="F36">
            <v>12</v>
          </cell>
          <cell r="G36">
            <v>127</v>
          </cell>
          <cell r="H36">
            <v>13</v>
          </cell>
        </row>
        <row r="37">
          <cell r="B37" t="str">
            <v>水口町本町三丁目</v>
          </cell>
          <cell r="C37">
            <v>139</v>
          </cell>
          <cell r="D37">
            <v>17</v>
          </cell>
          <cell r="E37">
            <v>117</v>
          </cell>
          <cell r="F37">
            <v>8</v>
          </cell>
          <cell r="G37">
            <v>143</v>
          </cell>
          <cell r="H37">
            <v>21</v>
          </cell>
        </row>
        <row r="38">
          <cell r="B38" t="str">
            <v>水口町神明</v>
          </cell>
          <cell r="C38">
            <v>172</v>
          </cell>
          <cell r="D38">
            <v>13</v>
          </cell>
          <cell r="E38">
            <v>151</v>
          </cell>
          <cell r="F38">
            <v>7</v>
          </cell>
          <cell r="G38">
            <v>154</v>
          </cell>
          <cell r="H38">
            <v>13</v>
          </cell>
        </row>
        <row r="39">
          <cell r="B39" t="str">
            <v>高塚</v>
          </cell>
          <cell r="C39">
            <v>277</v>
          </cell>
          <cell r="D39">
            <v>5</v>
          </cell>
          <cell r="E39">
            <v>265</v>
          </cell>
          <cell r="F39">
            <v>10</v>
          </cell>
          <cell r="G39">
            <v>227</v>
          </cell>
          <cell r="H39">
            <v>10</v>
          </cell>
        </row>
        <row r="40">
          <cell r="B40" t="str">
            <v>水口町暁</v>
          </cell>
          <cell r="C40">
            <v>96</v>
          </cell>
          <cell r="D40">
            <v>17</v>
          </cell>
          <cell r="E40">
            <v>100</v>
          </cell>
          <cell r="F40">
            <v>11</v>
          </cell>
          <cell r="G40">
            <v>96</v>
          </cell>
          <cell r="H40">
            <v>18</v>
          </cell>
        </row>
        <row r="41">
          <cell r="B41" t="str">
            <v>水口町松栄</v>
          </cell>
          <cell r="C41">
            <v>66</v>
          </cell>
          <cell r="D41">
            <v>0</v>
          </cell>
          <cell r="E41">
            <v>75</v>
          </cell>
          <cell r="F41">
            <v>0</v>
          </cell>
          <cell r="G41">
            <v>65</v>
          </cell>
          <cell r="H41">
            <v>0</v>
          </cell>
        </row>
        <row r="42">
          <cell r="B42" t="str">
            <v>水口町鹿深</v>
          </cell>
          <cell r="C42">
            <v>150</v>
          </cell>
          <cell r="D42">
            <v>11</v>
          </cell>
          <cell r="E42">
            <v>168</v>
          </cell>
          <cell r="F42">
            <v>14</v>
          </cell>
          <cell r="G42">
            <v>105</v>
          </cell>
          <cell r="H42">
            <v>9</v>
          </cell>
        </row>
        <row r="43">
          <cell r="B43" t="str">
            <v>水口町宮の前</v>
          </cell>
          <cell r="C43">
            <v>60</v>
          </cell>
          <cell r="D43">
            <v>2</v>
          </cell>
          <cell r="E43">
            <v>75</v>
          </cell>
          <cell r="F43">
            <v>0</v>
          </cell>
          <cell r="G43">
            <v>50</v>
          </cell>
          <cell r="H43">
            <v>1</v>
          </cell>
        </row>
        <row r="44">
          <cell r="B44" t="str">
            <v>水口町新町一丁目</v>
          </cell>
          <cell r="C44">
            <v>52</v>
          </cell>
          <cell r="D44">
            <v>0</v>
          </cell>
          <cell r="E44">
            <v>54</v>
          </cell>
          <cell r="F44">
            <v>0</v>
          </cell>
          <cell r="G44">
            <v>48</v>
          </cell>
          <cell r="H44">
            <v>0</v>
          </cell>
        </row>
        <row r="45">
          <cell r="B45" t="str">
            <v>水口町新町二丁目</v>
          </cell>
          <cell r="C45">
            <v>79</v>
          </cell>
          <cell r="D45">
            <v>0</v>
          </cell>
          <cell r="E45">
            <v>85</v>
          </cell>
          <cell r="F45">
            <v>1</v>
          </cell>
          <cell r="G45">
            <v>86</v>
          </cell>
          <cell r="H45">
            <v>1</v>
          </cell>
        </row>
        <row r="46">
          <cell r="B46" t="str">
            <v>水口町朝日が丘</v>
          </cell>
          <cell r="C46">
            <v>130</v>
          </cell>
          <cell r="D46">
            <v>6</v>
          </cell>
          <cell r="E46">
            <v>95</v>
          </cell>
          <cell r="F46">
            <v>6</v>
          </cell>
          <cell r="G46">
            <v>139</v>
          </cell>
          <cell r="H46">
            <v>7</v>
          </cell>
        </row>
        <row r="47">
          <cell r="B47" t="str">
            <v>水口町古城が丘</v>
          </cell>
          <cell r="C47">
            <v>248</v>
          </cell>
          <cell r="D47">
            <v>4</v>
          </cell>
          <cell r="E47">
            <v>251</v>
          </cell>
          <cell r="F47">
            <v>13</v>
          </cell>
          <cell r="G47">
            <v>217</v>
          </cell>
          <cell r="H47">
            <v>11</v>
          </cell>
        </row>
        <row r="48">
          <cell r="B48" t="str">
            <v>水口町本綾野</v>
          </cell>
          <cell r="C48">
            <v>231</v>
          </cell>
          <cell r="D48">
            <v>4</v>
          </cell>
          <cell r="E48">
            <v>182</v>
          </cell>
          <cell r="F48">
            <v>2</v>
          </cell>
          <cell r="G48">
            <v>166</v>
          </cell>
          <cell r="H48">
            <v>5</v>
          </cell>
        </row>
        <row r="49">
          <cell r="B49" t="str">
            <v>水口町綾野</v>
          </cell>
          <cell r="C49">
            <v>74</v>
          </cell>
          <cell r="D49">
            <v>5</v>
          </cell>
          <cell r="E49">
            <v>79</v>
          </cell>
          <cell r="F49">
            <v>2</v>
          </cell>
          <cell r="G49">
            <v>72</v>
          </cell>
          <cell r="H49">
            <v>3</v>
          </cell>
        </row>
        <row r="50">
          <cell r="B50" t="str">
            <v>水口町八坂</v>
          </cell>
          <cell r="C50">
            <v>160</v>
          </cell>
          <cell r="D50">
            <v>5</v>
          </cell>
          <cell r="E50">
            <v>156</v>
          </cell>
          <cell r="F50">
            <v>8</v>
          </cell>
          <cell r="G50">
            <v>145</v>
          </cell>
          <cell r="H50">
            <v>5</v>
          </cell>
        </row>
        <row r="51">
          <cell r="B51" t="str">
            <v>水口町八光</v>
          </cell>
          <cell r="C51">
            <v>147</v>
          </cell>
          <cell r="D51">
            <v>18</v>
          </cell>
          <cell r="E51">
            <v>143</v>
          </cell>
          <cell r="F51">
            <v>4</v>
          </cell>
          <cell r="G51">
            <v>141</v>
          </cell>
          <cell r="H51">
            <v>17</v>
          </cell>
        </row>
        <row r="52">
          <cell r="B52" t="str">
            <v>水口町城東</v>
          </cell>
          <cell r="C52">
            <v>189</v>
          </cell>
          <cell r="D52">
            <v>13</v>
          </cell>
          <cell r="E52">
            <v>173</v>
          </cell>
          <cell r="F52">
            <v>12</v>
          </cell>
          <cell r="G52">
            <v>168</v>
          </cell>
          <cell r="H52">
            <v>14</v>
          </cell>
        </row>
        <row r="53">
          <cell r="B53" t="str">
            <v>水口町梅が丘</v>
          </cell>
          <cell r="C53">
            <v>180</v>
          </cell>
          <cell r="D53">
            <v>14</v>
          </cell>
          <cell r="E53">
            <v>205</v>
          </cell>
          <cell r="F53">
            <v>16</v>
          </cell>
          <cell r="G53">
            <v>181</v>
          </cell>
          <cell r="H53">
            <v>9</v>
          </cell>
        </row>
        <row r="54">
          <cell r="B54" t="str">
            <v>水口町城内</v>
          </cell>
          <cell r="C54">
            <v>146</v>
          </cell>
          <cell r="D54">
            <v>3</v>
          </cell>
          <cell r="E54">
            <v>175</v>
          </cell>
          <cell r="F54">
            <v>6</v>
          </cell>
          <cell r="G54">
            <v>144</v>
          </cell>
          <cell r="H54">
            <v>5</v>
          </cell>
        </row>
        <row r="55">
          <cell r="B55" t="str">
            <v>水口町本丸</v>
          </cell>
          <cell r="C55">
            <v>161</v>
          </cell>
          <cell r="D55">
            <v>18</v>
          </cell>
          <cell r="E55">
            <v>173</v>
          </cell>
          <cell r="F55">
            <v>5</v>
          </cell>
          <cell r="G55">
            <v>153</v>
          </cell>
          <cell r="H55">
            <v>21</v>
          </cell>
        </row>
        <row r="56">
          <cell r="B56" t="str">
            <v>水口町中邸</v>
          </cell>
          <cell r="C56">
            <v>140</v>
          </cell>
          <cell r="D56">
            <v>8</v>
          </cell>
          <cell r="E56">
            <v>143</v>
          </cell>
          <cell r="F56">
            <v>6</v>
          </cell>
          <cell r="G56">
            <v>151</v>
          </cell>
          <cell r="H56">
            <v>12</v>
          </cell>
        </row>
        <row r="57">
          <cell r="B57" t="str">
            <v>水口町日電</v>
          </cell>
          <cell r="C57">
            <v>33</v>
          </cell>
          <cell r="D57">
            <v>0</v>
          </cell>
          <cell r="E57">
            <v>39</v>
          </cell>
          <cell r="F57">
            <v>0</v>
          </cell>
          <cell r="G57">
            <v>38</v>
          </cell>
          <cell r="H57">
            <v>0</v>
          </cell>
        </row>
        <row r="58">
          <cell r="B58" t="str">
            <v>水口町東林口</v>
          </cell>
          <cell r="C58">
            <v>84</v>
          </cell>
          <cell r="D58">
            <v>1</v>
          </cell>
          <cell r="E58">
            <v>77</v>
          </cell>
          <cell r="F58">
            <v>1</v>
          </cell>
          <cell r="G58">
            <v>87</v>
          </cell>
          <cell r="H58">
            <v>1</v>
          </cell>
        </row>
        <row r="59">
          <cell r="B59" t="str">
            <v>水口町西林口</v>
          </cell>
          <cell r="C59">
            <v>223</v>
          </cell>
          <cell r="D59">
            <v>93</v>
          </cell>
          <cell r="E59">
            <v>213</v>
          </cell>
          <cell r="F59">
            <v>69</v>
          </cell>
          <cell r="G59">
            <v>185</v>
          </cell>
          <cell r="H59">
            <v>83</v>
          </cell>
        </row>
        <row r="60">
          <cell r="B60" t="str">
            <v>水口町水口</v>
          </cell>
          <cell r="C60">
            <v>766</v>
          </cell>
          <cell r="D60">
            <v>45</v>
          </cell>
          <cell r="E60">
            <v>722</v>
          </cell>
          <cell r="F60">
            <v>40</v>
          </cell>
          <cell r="G60">
            <v>612</v>
          </cell>
          <cell r="H60">
            <v>56</v>
          </cell>
        </row>
        <row r="61">
          <cell r="B61" t="str">
            <v>水口町笹が丘</v>
          </cell>
          <cell r="C61">
            <v>54</v>
          </cell>
          <cell r="D61">
            <v>151</v>
          </cell>
          <cell r="E61">
            <v>39</v>
          </cell>
          <cell r="F61">
            <v>50</v>
          </cell>
          <cell r="G61">
            <v>45</v>
          </cell>
          <cell r="H61">
            <v>145</v>
          </cell>
        </row>
        <row r="62">
          <cell r="B62" t="str">
            <v>水口町貴生川一丁目</v>
          </cell>
          <cell r="C62">
            <v>277</v>
          </cell>
          <cell r="D62">
            <v>12</v>
          </cell>
          <cell r="E62">
            <v>271</v>
          </cell>
          <cell r="F62">
            <v>10</v>
          </cell>
          <cell r="G62">
            <v>229</v>
          </cell>
          <cell r="H62">
            <v>10</v>
          </cell>
        </row>
        <row r="63">
          <cell r="B63" t="str">
            <v>水口町貴生川二丁目</v>
          </cell>
          <cell r="C63">
            <v>264</v>
          </cell>
          <cell r="D63">
            <v>39</v>
          </cell>
          <cell r="E63">
            <v>224</v>
          </cell>
          <cell r="F63">
            <v>39</v>
          </cell>
          <cell r="G63">
            <v>234</v>
          </cell>
          <cell r="H63">
            <v>49</v>
          </cell>
        </row>
        <row r="64">
          <cell r="B64" t="str">
            <v>水口町南林口</v>
          </cell>
          <cell r="C64">
            <v>134</v>
          </cell>
          <cell r="D64">
            <v>6</v>
          </cell>
          <cell r="E64">
            <v>115</v>
          </cell>
          <cell r="F64">
            <v>3</v>
          </cell>
          <cell r="G64">
            <v>117</v>
          </cell>
          <cell r="H64">
            <v>8</v>
          </cell>
        </row>
        <row r="65">
          <cell r="B65" t="str">
            <v>水口町北泉一丁目</v>
          </cell>
          <cell r="C65">
            <v>162</v>
          </cell>
          <cell r="D65">
            <v>64</v>
          </cell>
          <cell r="E65">
            <v>102</v>
          </cell>
          <cell r="F65">
            <v>26</v>
          </cell>
          <cell r="G65">
            <v>165</v>
          </cell>
          <cell r="H65">
            <v>73</v>
          </cell>
        </row>
        <row r="66">
          <cell r="B66" t="str">
            <v>水口町北泉二丁目</v>
          </cell>
          <cell r="C66">
            <v>140</v>
          </cell>
          <cell r="D66">
            <v>30</v>
          </cell>
          <cell r="E66">
            <v>121</v>
          </cell>
          <cell r="F66">
            <v>28</v>
          </cell>
          <cell r="G66">
            <v>127</v>
          </cell>
          <cell r="H66">
            <v>31</v>
          </cell>
        </row>
        <row r="67">
          <cell r="B67" t="str">
            <v>水口町的場</v>
          </cell>
          <cell r="C67">
            <v>143</v>
          </cell>
          <cell r="D67">
            <v>4</v>
          </cell>
          <cell r="E67">
            <v>125</v>
          </cell>
          <cell r="F67">
            <v>4</v>
          </cell>
          <cell r="G67">
            <v>110</v>
          </cell>
          <cell r="H67">
            <v>5</v>
          </cell>
        </row>
        <row r="68">
          <cell r="B68" t="str">
            <v>水口町虫生野虹の町</v>
          </cell>
          <cell r="C68">
            <v>268</v>
          </cell>
          <cell r="D68">
            <v>0</v>
          </cell>
          <cell r="E68">
            <v>234</v>
          </cell>
          <cell r="F68">
            <v>1</v>
          </cell>
          <cell r="G68">
            <v>193</v>
          </cell>
          <cell r="H68">
            <v>0</v>
          </cell>
        </row>
        <row r="69">
          <cell r="B69" t="str">
            <v>水口町貴生川三丁目</v>
          </cell>
          <cell r="C69">
            <v>110</v>
          </cell>
          <cell r="D69">
            <v>1</v>
          </cell>
          <cell r="E69">
            <v>116</v>
          </cell>
          <cell r="F69">
            <v>2</v>
          </cell>
          <cell r="G69">
            <v>57</v>
          </cell>
          <cell r="H69">
            <v>1</v>
          </cell>
        </row>
        <row r="70">
          <cell r="B70" t="str">
            <v>水口町貴生川四丁目</v>
          </cell>
          <cell r="C70">
            <v>183</v>
          </cell>
          <cell r="D70">
            <v>1</v>
          </cell>
          <cell r="E70">
            <v>194</v>
          </cell>
          <cell r="F70">
            <v>0</v>
          </cell>
          <cell r="G70">
            <v>104</v>
          </cell>
          <cell r="H70">
            <v>0</v>
          </cell>
        </row>
        <row r="71">
          <cell r="B71" t="str">
            <v>土山町大河原</v>
          </cell>
          <cell r="C71">
            <v>41</v>
          </cell>
          <cell r="D71">
            <v>0</v>
          </cell>
          <cell r="E71">
            <v>56</v>
          </cell>
          <cell r="F71">
            <v>0</v>
          </cell>
          <cell r="G71">
            <v>49</v>
          </cell>
          <cell r="H71">
            <v>0</v>
          </cell>
        </row>
        <row r="72">
          <cell r="B72" t="str">
            <v>土山町鮎河</v>
          </cell>
          <cell r="C72">
            <v>166</v>
          </cell>
          <cell r="D72">
            <v>2</v>
          </cell>
          <cell r="E72">
            <v>186</v>
          </cell>
          <cell r="F72">
            <v>0</v>
          </cell>
          <cell r="G72">
            <v>165</v>
          </cell>
          <cell r="H72">
            <v>2</v>
          </cell>
        </row>
        <row r="73">
          <cell r="B73" t="str">
            <v>土山町黒滝</v>
          </cell>
          <cell r="C73">
            <v>32</v>
          </cell>
          <cell r="D73">
            <v>0</v>
          </cell>
          <cell r="E73">
            <v>35</v>
          </cell>
          <cell r="F73">
            <v>0</v>
          </cell>
          <cell r="G73">
            <v>29</v>
          </cell>
          <cell r="H73">
            <v>0</v>
          </cell>
        </row>
        <row r="74">
          <cell r="B74" t="str">
            <v>土山町黒川</v>
          </cell>
          <cell r="C74">
            <v>175</v>
          </cell>
          <cell r="D74">
            <v>21</v>
          </cell>
          <cell r="E74">
            <v>166</v>
          </cell>
          <cell r="F74">
            <v>1</v>
          </cell>
          <cell r="G74">
            <v>147</v>
          </cell>
          <cell r="H74">
            <v>21</v>
          </cell>
        </row>
        <row r="75">
          <cell r="B75" t="str">
            <v>土山町猪鼻</v>
          </cell>
          <cell r="C75">
            <v>26</v>
          </cell>
          <cell r="D75">
            <v>0</v>
          </cell>
          <cell r="E75">
            <v>34</v>
          </cell>
          <cell r="F75">
            <v>0</v>
          </cell>
          <cell r="G75">
            <v>28</v>
          </cell>
          <cell r="H75">
            <v>0</v>
          </cell>
        </row>
        <row r="76">
          <cell r="B76" t="str">
            <v>土山町山中</v>
          </cell>
          <cell r="C76">
            <v>60</v>
          </cell>
          <cell r="D76">
            <v>4</v>
          </cell>
          <cell r="E76">
            <v>53</v>
          </cell>
          <cell r="F76">
            <v>0</v>
          </cell>
          <cell r="G76">
            <v>47</v>
          </cell>
          <cell r="H76">
            <v>4</v>
          </cell>
        </row>
        <row r="77">
          <cell r="B77" t="str">
            <v>土山町笹路</v>
          </cell>
          <cell r="C77">
            <v>31</v>
          </cell>
          <cell r="D77">
            <v>0</v>
          </cell>
          <cell r="E77">
            <v>37</v>
          </cell>
          <cell r="F77">
            <v>0</v>
          </cell>
          <cell r="G77">
            <v>26</v>
          </cell>
          <cell r="H77">
            <v>0</v>
          </cell>
        </row>
        <row r="78">
          <cell r="B78" t="str">
            <v>土山町山女原</v>
          </cell>
          <cell r="C78">
            <v>17</v>
          </cell>
          <cell r="D78">
            <v>0</v>
          </cell>
          <cell r="E78">
            <v>20</v>
          </cell>
          <cell r="F78">
            <v>0</v>
          </cell>
          <cell r="G78">
            <v>20</v>
          </cell>
          <cell r="H78">
            <v>0</v>
          </cell>
        </row>
        <row r="79">
          <cell r="B79" t="str">
            <v>土山町南土山</v>
          </cell>
          <cell r="C79">
            <v>375</v>
          </cell>
          <cell r="D79">
            <v>89</v>
          </cell>
          <cell r="E79">
            <v>402</v>
          </cell>
          <cell r="F79">
            <v>24</v>
          </cell>
          <cell r="G79">
            <v>323</v>
          </cell>
          <cell r="H79">
            <v>104</v>
          </cell>
        </row>
        <row r="80">
          <cell r="B80" t="str">
            <v>土山町北土山</v>
          </cell>
          <cell r="C80">
            <v>786</v>
          </cell>
          <cell r="D80">
            <v>67</v>
          </cell>
          <cell r="E80">
            <v>755</v>
          </cell>
          <cell r="F80">
            <v>38</v>
          </cell>
          <cell r="G80">
            <v>677</v>
          </cell>
          <cell r="H80">
            <v>89</v>
          </cell>
        </row>
        <row r="81">
          <cell r="B81" t="str">
            <v>土山町平子</v>
          </cell>
          <cell r="C81">
            <v>37</v>
          </cell>
          <cell r="D81">
            <v>0</v>
          </cell>
          <cell r="E81">
            <v>33</v>
          </cell>
          <cell r="F81">
            <v>0</v>
          </cell>
          <cell r="G81">
            <v>24</v>
          </cell>
          <cell r="H81">
            <v>0</v>
          </cell>
        </row>
        <row r="82">
          <cell r="B82" t="str">
            <v>土山町瀬ノ音</v>
          </cell>
          <cell r="C82">
            <v>60</v>
          </cell>
          <cell r="D82">
            <v>0</v>
          </cell>
          <cell r="E82">
            <v>62</v>
          </cell>
          <cell r="F82">
            <v>0</v>
          </cell>
          <cell r="G82">
            <v>50</v>
          </cell>
          <cell r="H82">
            <v>0</v>
          </cell>
        </row>
        <row r="83">
          <cell r="B83" t="str">
            <v>土山町青土</v>
          </cell>
          <cell r="C83">
            <v>53</v>
          </cell>
          <cell r="D83">
            <v>0</v>
          </cell>
          <cell r="E83">
            <v>63</v>
          </cell>
          <cell r="F83">
            <v>0</v>
          </cell>
          <cell r="G83">
            <v>36</v>
          </cell>
          <cell r="H83">
            <v>0</v>
          </cell>
        </row>
        <row r="84">
          <cell r="B84" t="str">
            <v>土山町野上野</v>
          </cell>
          <cell r="C84">
            <v>108</v>
          </cell>
          <cell r="D84">
            <v>1</v>
          </cell>
          <cell r="E84">
            <v>90</v>
          </cell>
          <cell r="F84">
            <v>0</v>
          </cell>
          <cell r="G84">
            <v>101</v>
          </cell>
          <cell r="H84">
            <v>1</v>
          </cell>
        </row>
        <row r="85">
          <cell r="B85" t="str">
            <v>土山町大澤</v>
          </cell>
          <cell r="C85">
            <v>28</v>
          </cell>
          <cell r="D85">
            <v>0</v>
          </cell>
          <cell r="E85">
            <v>42</v>
          </cell>
          <cell r="F85">
            <v>0</v>
          </cell>
          <cell r="G85">
            <v>26</v>
          </cell>
          <cell r="H85">
            <v>0</v>
          </cell>
        </row>
        <row r="86">
          <cell r="B86" t="str">
            <v>頓宮</v>
          </cell>
          <cell r="C86">
            <v>117</v>
          </cell>
          <cell r="D86">
            <v>0</v>
          </cell>
          <cell r="E86">
            <v>129</v>
          </cell>
          <cell r="F86">
            <v>0</v>
          </cell>
          <cell r="G86">
            <v>90</v>
          </cell>
          <cell r="H86">
            <v>0</v>
          </cell>
        </row>
        <row r="87">
          <cell r="B87" t="str">
            <v>土山町前野</v>
          </cell>
          <cell r="C87">
            <v>152</v>
          </cell>
          <cell r="D87">
            <v>17</v>
          </cell>
          <cell r="E87">
            <v>139</v>
          </cell>
          <cell r="F87">
            <v>0</v>
          </cell>
          <cell r="G87">
            <v>127</v>
          </cell>
          <cell r="H87">
            <v>17</v>
          </cell>
        </row>
        <row r="88">
          <cell r="B88" t="str">
            <v>土山町市場</v>
          </cell>
          <cell r="C88">
            <v>146</v>
          </cell>
          <cell r="D88">
            <v>6</v>
          </cell>
          <cell r="E88">
            <v>145</v>
          </cell>
          <cell r="F88">
            <v>1</v>
          </cell>
          <cell r="G88">
            <v>105</v>
          </cell>
          <cell r="H88">
            <v>7</v>
          </cell>
        </row>
        <row r="89">
          <cell r="B89" t="str">
            <v>土山町徳原</v>
          </cell>
          <cell r="C89">
            <v>227</v>
          </cell>
          <cell r="D89">
            <v>2</v>
          </cell>
          <cell r="E89">
            <v>240</v>
          </cell>
          <cell r="F89">
            <v>1</v>
          </cell>
          <cell r="G89">
            <v>179</v>
          </cell>
          <cell r="H89">
            <v>3</v>
          </cell>
        </row>
        <row r="90">
          <cell r="B90" t="str">
            <v>土山町大野</v>
          </cell>
          <cell r="C90">
            <v>595</v>
          </cell>
          <cell r="D90">
            <v>42</v>
          </cell>
          <cell r="E90">
            <v>553</v>
          </cell>
          <cell r="F90">
            <v>10</v>
          </cell>
          <cell r="G90">
            <v>495</v>
          </cell>
          <cell r="H90">
            <v>39</v>
          </cell>
        </row>
        <row r="91">
          <cell r="B91" t="str">
            <v>甲賀町櫟野</v>
          </cell>
          <cell r="C91">
            <v>114</v>
          </cell>
          <cell r="D91">
            <v>2</v>
          </cell>
          <cell r="E91">
            <v>123</v>
          </cell>
          <cell r="F91">
            <v>0</v>
          </cell>
          <cell r="G91">
            <v>91</v>
          </cell>
          <cell r="H91">
            <v>0</v>
          </cell>
        </row>
        <row r="92">
          <cell r="B92" t="str">
            <v>甲賀町神</v>
          </cell>
          <cell r="C92">
            <v>315</v>
          </cell>
          <cell r="D92">
            <v>2</v>
          </cell>
          <cell r="E92">
            <v>369</v>
          </cell>
          <cell r="F92">
            <v>2</v>
          </cell>
          <cell r="G92">
            <v>278</v>
          </cell>
          <cell r="H92">
            <v>1</v>
          </cell>
        </row>
        <row r="93">
          <cell r="B93" t="str">
            <v>甲賀町大原上田</v>
          </cell>
          <cell r="C93">
            <v>117</v>
          </cell>
          <cell r="D93">
            <v>0</v>
          </cell>
          <cell r="E93">
            <v>113</v>
          </cell>
          <cell r="F93">
            <v>1</v>
          </cell>
          <cell r="G93">
            <v>84</v>
          </cell>
          <cell r="H93">
            <v>0</v>
          </cell>
        </row>
        <row r="94">
          <cell r="B94" t="str">
            <v>甲賀町大久保</v>
          </cell>
          <cell r="C94">
            <v>124</v>
          </cell>
          <cell r="D94">
            <v>12</v>
          </cell>
          <cell r="E94">
            <v>127</v>
          </cell>
          <cell r="F94">
            <v>14</v>
          </cell>
          <cell r="G94">
            <v>84</v>
          </cell>
          <cell r="H94">
            <v>21</v>
          </cell>
        </row>
        <row r="95">
          <cell r="B95" t="str">
            <v>甲賀町大原中</v>
          </cell>
          <cell r="C95">
            <v>287</v>
          </cell>
          <cell r="D95">
            <v>38</v>
          </cell>
          <cell r="E95">
            <v>283</v>
          </cell>
          <cell r="F95">
            <v>19</v>
          </cell>
          <cell r="G95">
            <v>248</v>
          </cell>
          <cell r="H95">
            <v>38</v>
          </cell>
        </row>
        <row r="96">
          <cell r="B96" t="str">
            <v>甲賀町鳥居野</v>
          </cell>
          <cell r="C96">
            <v>159</v>
          </cell>
          <cell r="D96">
            <v>1</v>
          </cell>
          <cell r="E96">
            <v>166</v>
          </cell>
          <cell r="F96">
            <v>4</v>
          </cell>
          <cell r="G96">
            <v>128</v>
          </cell>
          <cell r="H96">
            <v>2</v>
          </cell>
        </row>
        <row r="97">
          <cell r="B97" t="str">
            <v>甲賀町相模</v>
          </cell>
          <cell r="C97">
            <v>161</v>
          </cell>
          <cell r="D97">
            <v>1</v>
          </cell>
          <cell r="E97">
            <v>205</v>
          </cell>
          <cell r="F97">
            <v>1</v>
          </cell>
          <cell r="G97">
            <v>151</v>
          </cell>
          <cell r="H97">
            <v>1</v>
          </cell>
        </row>
        <row r="98">
          <cell r="B98" t="str">
            <v>甲賀町大原市場</v>
          </cell>
          <cell r="C98">
            <v>408</v>
          </cell>
          <cell r="D98">
            <v>23</v>
          </cell>
          <cell r="E98">
            <v>443</v>
          </cell>
          <cell r="F98">
            <v>14</v>
          </cell>
          <cell r="G98">
            <v>348</v>
          </cell>
          <cell r="H98">
            <v>22</v>
          </cell>
        </row>
        <row r="99">
          <cell r="B99" t="str">
            <v>甲賀町高野</v>
          </cell>
          <cell r="C99">
            <v>136</v>
          </cell>
          <cell r="D99">
            <v>0</v>
          </cell>
          <cell r="E99">
            <v>138</v>
          </cell>
          <cell r="F99">
            <v>0</v>
          </cell>
          <cell r="G99">
            <v>107</v>
          </cell>
          <cell r="H99">
            <v>0</v>
          </cell>
        </row>
        <row r="100">
          <cell r="B100" t="str">
            <v>甲賀町油日</v>
          </cell>
          <cell r="C100">
            <v>303</v>
          </cell>
          <cell r="D100">
            <v>1</v>
          </cell>
          <cell r="E100">
            <v>299</v>
          </cell>
          <cell r="F100">
            <v>6</v>
          </cell>
          <cell r="G100">
            <v>248</v>
          </cell>
          <cell r="H100">
            <v>0</v>
          </cell>
        </row>
        <row r="101">
          <cell r="B101" t="str">
            <v>甲賀町上野</v>
          </cell>
          <cell r="C101">
            <v>295</v>
          </cell>
          <cell r="D101">
            <v>1</v>
          </cell>
          <cell r="E101">
            <v>328</v>
          </cell>
          <cell r="F101">
            <v>4</v>
          </cell>
          <cell r="G101">
            <v>253</v>
          </cell>
          <cell r="H101">
            <v>3</v>
          </cell>
        </row>
        <row r="102">
          <cell r="B102" t="str">
            <v>田堵野</v>
          </cell>
          <cell r="C102">
            <v>194</v>
          </cell>
          <cell r="D102">
            <v>3</v>
          </cell>
          <cell r="E102">
            <v>223</v>
          </cell>
          <cell r="F102">
            <v>1</v>
          </cell>
          <cell r="G102">
            <v>162</v>
          </cell>
          <cell r="H102">
            <v>4</v>
          </cell>
        </row>
        <row r="103">
          <cell r="B103" t="str">
            <v>甲賀町滝</v>
          </cell>
          <cell r="C103">
            <v>266</v>
          </cell>
          <cell r="D103">
            <v>9</v>
          </cell>
          <cell r="E103">
            <v>277</v>
          </cell>
          <cell r="F103">
            <v>10</v>
          </cell>
          <cell r="G103">
            <v>212</v>
          </cell>
          <cell r="H103">
            <v>10</v>
          </cell>
        </row>
        <row r="104">
          <cell r="B104" t="str">
            <v>甲賀町毛枚</v>
          </cell>
          <cell r="C104">
            <v>56</v>
          </cell>
          <cell r="D104">
            <v>0</v>
          </cell>
          <cell r="E104">
            <v>67</v>
          </cell>
          <cell r="F104">
            <v>0</v>
          </cell>
          <cell r="G104">
            <v>51</v>
          </cell>
          <cell r="H104">
            <v>0</v>
          </cell>
        </row>
        <row r="105">
          <cell r="B105" t="str">
            <v>甲賀町和田</v>
          </cell>
          <cell r="C105">
            <v>106</v>
          </cell>
          <cell r="D105">
            <v>2</v>
          </cell>
          <cell r="E105">
            <v>127</v>
          </cell>
          <cell r="F105">
            <v>0</v>
          </cell>
          <cell r="G105">
            <v>88</v>
          </cell>
          <cell r="H105">
            <v>1</v>
          </cell>
        </row>
        <row r="106">
          <cell r="B106" t="str">
            <v>甲賀町高嶺</v>
          </cell>
          <cell r="C106">
            <v>50</v>
          </cell>
          <cell r="D106">
            <v>0</v>
          </cell>
          <cell r="E106">
            <v>60</v>
          </cell>
          <cell r="F106">
            <v>0</v>
          </cell>
          <cell r="G106">
            <v>43</v>
          </cell>
          <cell r="H106">
            <v>0</v>
          </cell>
        </row>
        <row r="107">
          <cell r="B107" t="str">
            <v>甲賀町五反田</v>
          </cell>
          <cell r="C107">
            <v>84</v>
          </cell>
          <cell r="D107">
            <v>0</v>
          </cell>
          <cell r="E107">
            <v>93</v>
          </cell>
          <cell r="F107">
            <v>3</v>
          </cell>
          <cell r="G107">
            <v>78</v>
          </cell>
          <cell r="H107">
            <v>1</v>
          </cell>
        </row>
        <row r="108">
          <cell r="B108" t="str">
            <v>甲賀町小佐治</v>
          </cell>
          <cell r="C108">
            <v>237</v>
          </cell>
          <cell r="D108">
            <v>1</v>
          </cell>
          <cell r="E108">
            <v>261</v>
          </cell>
          <cell r="F108">
            <v>1</v>
          </cell>
          <cell r="G108">
            <v>167</v>
          </cell>
          <cell r="H108">
            <v>2</v>
          </cell>
        </row>
        <row r="109">
          <cell r="B109" t="str">
            <v>甲賀町神保</v>
          </cell>
          <cell r="C109">
            <v>177</v>
          </cell>
          <cell r="D109">
            <v>2</v>
          </cell>
          <cell r="E109">
            <v>192</v>
          </cell>
          <cell r="F109">
            <v>3</v>
          </cell>
          <cell r="G109">
            <v>134</v>
          </cell>
          <cell r="H109">
            <v>1</v>
          </cell>
        </row>
        <row r="110">
          <cell r="B110" t="str">
            <v>甲賀町隠岐</v>
          </cell>
          <cell r="C110">
            <v>136</v>
          </cell>
          <cell r="D110">
            <v>1</v>
          </cell>
          <cell r="E110">
            <v>160</v>
          </cell>
          <cell r="F110">
            <v>3</v>
          </cell>
          <cell r="G110">
            <v>111</v>
          </cell>
          <cell r="H110">
            <v>1</v>
          </cell>
        </row>
        <row r="111">
          <cell r="B111" t="str">
            <v>甲賀町岩室</v>
          </cell>
          <cell r="C111">
            <v>171</v>
          </cell>
          <cell r="D111">
            <v>1</v>
          </cell>
          <cell r="E111">
            <v>193</v>
          </cell>
          <cell r="F111">
            <v>1</v>
          </cell>
          <cell r="G111">
            <v>154</v>
          </cell>
          <cell r="H111">
            <v>1</v>
          </cell>
        </row>
        <row r="112">
          <cell r="B112" t="str">
            <v>甲賀町拝坂</v>
          </cell>
          <cell r="C112">
            <v>204</v>
          </cell>
          <cell r="D112">
            <v>8</v>
          </cell>
          <cell r="E112">
            <v>219</v>
          </cell>
          <cell r="F112">
            <v>0</v>
          </cell>
          <cell r="G112">
            <v>180</v>
          </cell>
          <cell r="H112">
            <v>8</v>
          </cell>
        </row>
        <row r="113">
          <cell r="B113" t="str">
            <v>甲賀町鹿深台</v>
          </cell>
          <cell r="C113">
            <v>200</v>
          </cell>
          <cell r="D113">
            <v>0</v>
          </cell>
          <cell r="E113">
            <v>194</v>
          </cell>
          <cell r="F113">
            <v>0</v>
          </cell>
          <cell r="G113">
            <v>142</v>
          </cell>
          <cell r="H113">
            <v>0</v>
          </cell>
        </row>
        <row r="114">
          <cell r="B114" t="str">
            <v>甲南町寺庄</v>
          </cell>
          <cell r="C114">
            <v>1087</v>
          </cell>
          <cell r="D114">
            <v>61</v>
          </cell>
          <cell r="E114">
            <v>1067</v>
          </cell>
          <cell r="F114">
            <v>79</v>
          </cell>
          <cell r="G114">
            <v>904</v>
          </cell>
          <cell r="H114">
            <v>114</v>
          </cell>
        </row>
        <row r="115">
          <cell r="B115" t="str">
            <v>葛木</v>
          </cell>
          <cell r="C115">
            <v>367</v>
          </cell>
          <cell r="D115">
            <v>16</v>
          </cell>
          <cell r="E115">
            <v>361</v>
          </cell>
          <cell r="F115">
            <v>3</v>
          </cell>
          <cell r="G115">
            <v>287</v>
          </cell>
          <cell r="H115">
            <v>17</v>
          </cell>
        </row>
        <row r="116">
          <cell r="B116" t="str">
            <v>甲南町深川</v>
          </cell>
          <cell r="C116">
            <v>1053</v>
          </cell>
          <cell r="D116">
            <v>27</v>
          </cell>
          <cell r="E116">
            <v>1141</v>
          </cell>
          <cell r="F116">
            <v>32</v>
          </cell>
          <cell r="G116">
            <v>935</v>
          </cell>
          <cell r="H116">
            <v>30</v>
          </cell>
        </row>
        <row r="117">
          <cell r="B117" t="str">
            <v>甲南町深川市場</v>
          </cell>
          <cell r="C117">
            <v>53</v>
          </cell>
          <cell r="D117">
            <v>0</v>
          </cell>
          <cell r="E117">
            <v>64</v>
          </cell>
          <cell r="F117">
            <v>0</v>
          </cell>
          <cell r="G117">
            <v>61</v>
          </cell>
          <cell r="H117">
            <v>0</v>
          </cell>
        </row>
        <row r="118">
          <cell r="B118" t="str">
            <v>甲南町稗谷</v>
          </cell>
          <cell r="C118">
            <v>307</v>
          </cell>
          <cell r="D118">
            <v>12</v>
          </cell>
          <cell r="E118">
            <v>306</v>
          </cell>
          <cell r="F118">
            <v>0</v>
          </cell>
          <cell r="G118">
            <v>191</v>
          </cell>
          <cell r="H118">
            <v>12</v>
          </cell>
        </row>
        <row r="119">
          <cell r="B119" t="str">
            <v>甲南町森尻</v>
          </cell>
          <cell r="C119">
            <v>95</v>
          </cell>
          <cell r="D119">
            <v>0</v>
          </cell>
          <cell r="E119">
            <v>101</v>
          </cell>
          <cell r="F119">
            <v>1</v>
          </cell>
          <cell r="G119">
            <v>81</v>
          </cell>
          <cell r="H119">
            <v>1</v>
          </cell>
        </row>
        <row r="120">
          <cell r="B120" t="str">
            <v>甲南町宝木</v>
          </cell>
          <cell r="C120">
            <v>54</v>
          </cell>
          <cell r="D120">
            <v>0</v>
          </cell>
          <cell r="E120">
            <v>55</v>
          </cell>
          <cell r="F120">
            <v>0</v>
          </cell>
          <cell r="G120">
            <v>46</v>
          </cell>
          <cell r="H120">
            <v>0</v>
          </cell>
        </row>
        <row r="121">
          <cell r="B121" t="str">
            <v>甲南町池田</v>
          </cell>
          <cell r="C121">
            <v>540</v>
          </cell>
          <cell r="D121">
            <v>14</v>
          </cell>
          <cell r="E121">
            <v>584</v>
          </cell>
          <cell r="F121">
            <v>8</v>
          </cell>
          <cell r="G121">
            <v>446</v>
          </cell>
          <cell r="H121">
            <v>16</v>
          </cell>
        </row>
        <row r="122">
          <cell r="B122" t="str">
            <v>甲南町磯尾</v>
          </cell>
          <cell r="C122">
            <v>110</v>
          </cell>
          <cell r="D122">
            <v>0</v>
          </cell>
          <cell r="E122">
            <v>114</v>
          </cell>
          <cell r="F122">
            <v>0</v>
          </cell>
          <cell r="G122">
            <v>95</v>
          </cell>
          <cell r="H122">
            <v>0</v>
          </cell>
        </row>
        <row r="123">
          <cell r="B123" t="str">
            <v>甲南町竜法師</v>
          </cell>
          <cell r="C123">
            <v>290</v>
          </cell>
          <cell r="D123">
            <v>0</v>
          </cell>
          <cell r="E123">
            <v>295</v>
          </cell>
          <cell r="F123">
            <v>0</v>
          </cell>
          <cell r="G123">
            <v>222</v>
          </cell>
          <cell r="H123">
            <v>0</v>
          </cell>
        </row>
        <row r="124">
          <cell r="B124" t="str">
            <v>甲南町野尻</v>
          </cell>
          <cell r="C124">
            <v>256</v>
          </cell>
          <cell r="D124">
            <v>21</v>
          </cell>
          <cell r="E124">
            <v>254</v>
          </cell>
          <cell r="F124">
            <v>7</v>
          </cell>
          <cell r="G124">
            <v>208</v>
          </cell>
          <cell r="H124">
            <v>20</v>
          </cell>
        </row>
        <row r="125">
          <cell r="B125" t="str">
            <v>甲南町野田</v>
          </cell>
          <cell r="C125">
            <v>512</v>
          </cell>
          <cell r="D125">
            <v>24</v>
          </cell>
          <cell r="E125">
            <v>521</v>
          </cell>
          <cell r="F125">
            <v>12</v>
          </cell>
          <cell r="G125">
            <v>399</v>
          </cell>
          <cell r="H125">
            <v>25</v>
          </cell>
        </row>
        <row r="126">
          <cell r="B126" t="str">
            <v>甲南町杉谷</v>
          </cell>
          <cell r="C126">
            <v>303</v>
          </cell>
          <cell r="D126">
            <v>3</v>
          </cell>
          <cell r="E126">
            <v>296</v>
          </cell>
          <cell r="F126">
            <v>2</v>
          </cell>
          <cell r="G126">
            <v>230</v>
          </cell>
          <cell r="H126">
            <v>0</v>
          </cell>
        </row>
        <row r="127">
          <cell r="B127" t="str">
            <v>甲南町新治</v>
          </cell>
          <cell r="C127">
            <v>601</v>
          </cell>
          <cell r="D127">
            <v>53</v>
          </cell>
          <cell r="E127">
            <v>577</v>
          </cell>
          <cell r="F127">
            <v>42</v>
          </cell>
          <cell r="G127">
            <v>515</v>
          </cell>
          <cell r="H127">
            <v>53</v>
          </cell>
        </row>
        <row r="128">
          <cell r="B128" t="str">
            <v>甲南町塩野</v>
          </cell>
          <cell r="C128">
            <v>57</v>
          </cell>
          <cell r="D128">
            <v>0</v>
          </cell>
          <cell r="E128">
            <v>71</v>
          </cell>
          <cell r="F128">
            <v>0</v>
          </cell>
          <cell r="G128">
            <v>48</v>
          </cell>
          <cell r="H128">
            <v>0</v>
          </cell>
        </row>
        <row r="129">
          <cell r="B129" t="str">
            <v>甲南町市原</v>
          </cell>
          <cell r="C129">
            <v>84</v>
          </cell>
          <cell r="D129">
            <v>7</v>
          </cell>
          <cell r="E129">
            <v>98</v>
          </cell>
          <cell r="F129">
            <v>6</v>
          </cell>
          <cell r="G129">
            <v>68</v>
          </cell>
          <cell r="H129">
            <v>12</v>
          </cell>
        </row>
        <row r="130">
          <cell r="B130" t="str">
            <v>甲南町柑子</v>
          </cell>
          <cell r="C130">
            <v>107</v>
          </cell>
          <cell r="D130">
            <v>0</v>
          </cell>
          <cell r="E130">
            <v>107</v>
          </cell>
          <cell r="F130">
            <v>0</v>
          </cell>
          <cell r="G130">
            <v>81</v>
          </cell>
          <cell r="H130">
            <v>0</v>
          </cell>
        </row>
        <row r="131">
          <cell r="B131" t="str">
            <v>甲南町野川</v>
          </cell>
          <cell r="C131">
            <v>130</v>
          </cell>
          <cell r="D131">
            <v>14</v>
          </cell>
          <cell r="E131">
            <v>144</v>
          </cell>
          <cell r="F131">
            <v>1</v>
          </cell>
          <cell r="G131">
            <v>103</v>
          </cell>
          <cell r="H131">
            <v>14</v>
          </cell>
        </row>
        <row r="132">
          <cell r="B132" t="str">
            <v>甲南町下馬杉</v>
          </cell>
          <cell r="C132">
            <v>54</v>
          </cell>
          <cell r="D132">
            <v>0</v>
          </cell>
          <cell r="E132">
            <v>58</v>
          </cell>
          <cell r="F132">
            <v>0</v>
          </cell>
          <cell r="G132">
            <v>43</v>
          </cell>
          <cell r="H132">
            <v>0</v>
          </cell>
        </row>
        <row r="133">
          <cell r="B133" t="str">
            <v>甲南町上馬杉</v>
          </cell>
          <cell r="C133">
            <v>60</v>
          </cell>
          <cell r="D133">
            <v>0</v>
          </cell>
          <cell r="E133">
            <v>60</v>
          </cell>
          <cell r="F133">
            <v>0</v>
          </cell>
          <cell r="G133">
            <v>50</v>
          </cell>
          <cell r="H133">
            <v>0</v>
          </cell>
        </row>
        <row r="134">
          <cell r="B134" t="str">
            <v>甲南町耕心１丁目</v>
          </cell>
          <cell r="C134">
            <v>103</v>
          </cell>
          <cell r="D134">
            <v>10</v>
          </cell>
          <cell r="E134">
            <v>123</v>
          </cell>
          <cell r="F134">
            <v>3</v>
          </cell>
          <cell r="G134">
            <v>110</v>
          </cell>
          <cell r="H134">
            <v>10</v>
          </cell>
        </row>
        <row r="135">
          <cell r="B135" t="str">
            <v>甲南町耕心２丁目</v>
          </cell>
          <cell r="C135">
            <v>140</v>
          </cell>
          <cell r="D135">
            <v>4</v>
          </cell>
          <cell r="E135">
            <v>143</v>
          </cell>
          <cell r="F135">
            <v>4</v>
          </cell>
          <cell r="G135">
            <v>147</v>
          </cell>
          <cell r="H135">
            <v>3</v>
          </cell>
        </row>
        <row r="136">
          <cell r="B136" t="str">
            <v>甲南町耕心３丁目</v>
          </cell>
          <cell r="C136">
            <v>178</v>
          </cell>
          <cell r="D136">
            <v>5</v>
          </cell>
          <cell r="E136">
            <v>214</v>
          </cell>
          <cell r="F136">
            <v>7</v>
          </cell>
          <cell r="G136">
            <v>172</v>
          </cell>
          <cell r="H136">
            <v>4</v>
          </cell>
        </row>
        <row r="137">
          <cell r="B137" t="str">
            <v>甲南町耕心４丁目</v>
          </cell>
          <cell r="C137">
            <v>164</v>
          </cell>
          <cell r="D137">
            <v>6</v>
          </cell>
          <cell r="E137">
            <v>187</v>
          </cell>
          <cell r="F137">
            <v>11</v>
          </cell>
          <cell r="G137">
            <v>148</v>
          </cell>
          <cell r="H137">
            <v>5</v>
          </cell>
        </row>
        <row r="138">
          <cell r="B138" t="str">
            <v>甲南町希望ケ丘本町１丁目</v>
          </cell>
          <cell r="C138">
            <v>229</v>
          </cell>
          <cell r="D138">
            <v>3</v>
          </cell>
          <cell r="E138">
            <v>231</v>
          </cell>
          <cell r="F138">
            <v>7</v>
          </cell>
          <cell r="G138">
            <v>189</v>
          </cell>
          <cell r="H138">
            <v>4</v>
          </cell>
        </row>
        <row r="139">
          <cell r="B139" t="str">
            <v>甲南町希望ケ丘本町２丁目</v>
          </cell>
          <cell r="C139">
            <v>193</v>
          </cell>
          <cell r="D139">
            <v>10</v>
          </cell>
          <cell r="E139">
            <v>207</v>
          </cell>
          <cell r="F139">
            <v>17</v>
          </cell>
          <cell r="G139">
            <v>151</v>
          </cell>
          <cell r="H139">
            <v>11</v>
          </cell>
        </row>
        <row r="140">
          <cell r="B140" t="str">
            <v>甲南町希望ケ丘本町３丁目</v>
          </cell>
          <cell r="C140">
            <v>118</v>
          </cell>
          <cell r="D140">
            <v>2</v>
          </cell>
          <cell r="E140">
            <v>133</v>
          </cell>
          <cell r="F140">
            <v>4</v>
          </cell>
          <cell r="G140">
            <v>101</v>
          </cell>
          <cell r="H140">
            <v>3</v>
          </cell>
        </row>
        <row r="141">
          <cell r="B141" t="str">
            <v>甲南町希望ケ丘本町４丁目</v>
          </cell>
          <cell r="C141">
            <v>124</v>
          </cell>
          <cell r="D141">
            <v>7</v>
          </cell>
          <cell r="E141">
            <v>113</v>
          </cell>
          <cell r="F141">
            <v>7</v>
          </cell>
          <cell r="G141">
            <v>99</v>
          </cell>
          <cell r="H141">
            <v>7</v>
          </cell>
        </row>
        <row r="142">
          <cell r="B142" t="str">
            <v>甲南町希望ケ丘本町５丁目</v>
          </cell>
          <cell r="C142">
            <v>140</v>
          </cell>
          <cell r="D142">
            <v>5</v>
          </cell>
          <cell r="E142">
            <v>153</v>
          </cell>
          <cell r="F142">
            <v>5</v>
          </cell>
          <cell r="G142">
            <v>118</v>
          </cell>
          <cell r="H142">
            <v>3</v>
          </cell>
        </row>
        <row r="143">
          <cell r="B143" t="str">
            <v>甲南町希望ケ丘本町６丁目</v>
          </cell>
          <cell r="C143">
            <v>130</v>
          </cell>
          <cell r="D143">
            <v>2</v>
          </cell>
          <cell r="E143">
            <v>141</v>
          </cell>
          <cell r="F143">
            <v>13</v>
          </cell>
          <cell r="G143">
            <v>114</v>
          </cell>
          <cell r="H143">
            <v>5</v>
          </cell>
        </row>
        <row r="144">
          <cell r="B144" t="str">
            <v>甲南町希望ケ丘本町７丁目</v>
          </cell>
          <cell r="C144">
            <v>113</v>
          </cell>
          <cell r="D144">
            <v>8</v>
          </cell>
          <cell r="E144">
            <v>106</v>
          </cell>
          <cell r="F144">
            <v>5</v>
          </cell>
          <cell r="G144">
            <v>94</v>
          </cell>
          <cell r="H144">
            <v>6</v>
          </cell>
        </row>
        <row r="145">
          <cell r="B145" t="str">
            <v>甲南町希望ケ丘本町８丁目</v>
          </cell>
          <cell r="C145">
            <v>190</v>
          </cell>
          <cell r="D145">
            <v>4</v>
          </cell>
          <cell r="E145">
            <v>188</v>
          </cell>
          <cell r="F145">
            <v>6</v>
          </cell>
          <cell r="G145">
            <v>153</v>
          </cell>
          <cell r="H145">
            <v>2</v>
          </cell>
        </row>
        <row r="146">
          <cell r="B146" t="str">
            <v>甲南町希望ケ丘本町９丁目</v>
          </cell>
          <cell r="C146">
            <v>199</v>
          </cell>
          <cell r="D146">
            <v>6</v>
          </cell>
          <cell r="E146">
            <v>192</v>
          </cell>
          <cell r="F146">
            <v>2</v>
          </cell>
          <cell r="G146">
            <v>163</v>
          </cell>
          <cell r="H146">
            <v>4</v>
          </cell>
        </row>
        <row r="147">
          <cell r="B147" t="str">
            <v>甲南町希望ケ丘本町１０丁目</v>
          </cell>
          <cell r="C147">
            <v>196</v>
          </cell>
          <cell r="D147">
            <v>11</v>
          </cell>
          <cell r="E147">
            <v>191</v>
          </cell>
          <cell r="F147">
            <v>8</v>
          </cell>
          <cell r="G147">
            <v>150</v>
          </cell>
          <cell r="H147">
            <v>9</v>
          </cell>
        </row>
        <row r="148">
          <cell r="B148" t="str">
            <v>甲南町希望ケ丘１丁目</v>
          </cell>
          <cell r="C148">
            <v>249</v>
          </cell>
          <cell r="D148">
            <v>6</v>
          </cell>
          <cell r="E148">
            <v>279</v>
          </cell>
          <cell r="F148">
            <v>7</v>
          </cell>
          <cell r="G148">
            <v>221</v>
          </cell>
          <cell r="H148">
            <v>4</v>
          </cell>
        </row>
        <row r="149">
          <cell r="B149" t="str">
            <v>甲南町希望ケ丘２丁目</v>
          </cell>
          <cell r="C149">
            <v>399</v>
          </cell>
          <cell r="D149">
            <v>13</v>
          </cell>
          <cell r="E149">
            <v>404</v>
          </cell>
          <cell r="F149">
            <v>21</v>
          </cell>
          <cell r="G149">
            <v>330</v>
          </cell>
          <cell r="H149">
            <v>10</v>
          </cell>
        </row>
        <row r="150">
          <cell r="B150" t="str">
            <v>甲南町希望ケ丘３丁目</v>
          </cell>
          <cell r="C150">
            <v>351</v>
          </cell>
          <cell r="D150">
            <v>12</v>
          </cell>
          <cell r="E150">
            <v>341</v>
          </cell>
          <cell r="F150">
            <v>15</v>
          </cell>
          <cell r="G150">
            <v>287</v>
          </cell>
          <cell r="H150">
            <v>8</v>
          </cell>
        </row>
        <row r="151">
          <cell r="B151" t="str">
            <v>甲南町希望ケ丘４丁目</v>
          </cell>
          <cell r="C151">
            <v>261</v>
          </cell>
          <cell r="D151">
            <v>5</v>
          </cell>
          <cell r="E151">
            <v>248</v>
          </cell>
          <cell r="F151">
            <v>7</v>
          </cell>
          <cell r="G151">
            <v>211</v>
          </cell>
          <cell r="H151">
            <v>3</v>
          </cell>
        </row>
        <row r="152">
          <cell r="B152" t="str">
            <v>甲南町希望ケ丘５丁目</v>
          </cell>
          <cell r="C152">
            <v>324</v>
          </cell>
          <cell r="D152">
            <v>9</v>
          </cell>
          <cell r="E152">
            <v>323</v>
          </cell>
          <cell r="F152">
            <v>4</v>
          </cell>
          <cell r="G152">
            <v>275</v>
          </cell>
          <cell r="H152">
            <v>4</v>
          </cell>
        </row>
        <row r="153">
          <cell r="B153" t="str">
            <v>信楽町長野</v>
          </cell>
          <cell r="C153">
            <v>1475</v>
          </cell>
          <cell r="D153">
            <v>38</v>
          </cell>
          <cell r="E153">
            <v>1512</v>
          </cell>
          <cell r="F153">
            <v>25</v>
          </cell>
          <cell r="G153">
            <v>1325</v>
          </cell>
          <cell r="H153">
            <v>41</v>
          </cell>
        </row>
        <row r="154">
          <cell r="B154" t="str">
            <v>信楽町神山</v>
          </cell>
          <cell r="C154">
            <v>427</v>
          </cell>
          <cell r="D154">
            <v>24</v>
          </cell>
          <cell r="E154">
            <v>383</v>
          </cell>
          <cell r="F154">
            <v>2</v>
          </cell>
          <cell r="G154">
            <v>421</v>
          </cell>
          <cell r="H154">
            <v>22</v>
          </cell>
        </row>
        <row r="155">
          <cell r="B155" t="str">
            <v>信楽町江田</v>
          </cell>
          <cell r="C155">
            <v>386</v>
          </cell>
          <cell r="D155">
            <v>16</v>
          </cell>
          <cell r="E155">
            <v>408</v>
          </cell>
          <cell r="F155">
            <v>9</v>
          </cell>
          <cell r="G155">
            <v>349</v>
          </cell>
          <cell r="H155">
            <v>16</v>
          </cell>
        </row>
        <row r="156">
          <cell r="B156" t="str">
            <v>信楽町田代</v>
          </cell>
          <cell r="C156">
            <v>88</v>
          </cell>
          <cell r="D156">
            <v>10</v>
          </cell>
          <cell r="E156">
            <v>110</v>
          </cell>
          <cell r="F156">
            <v>7</v>
          </cell>
          <cell r="G156">
            <v>132</v>
          </cell>
          <cell r="H156">
            <v>17</v>
          </cell>
        </row>
        <row r="157">
          <cell r="B157" t="str">
            <v>信楽町畑</v>
          </cell>
          <cell r="C157">
            <v>48</v>
          </cell>
          <cell r="D157">
            <v>8</v>
          </cell>
          <cell r="E157">
            <v>60</v>
          </cell>
          <cell r="F157">
            <v>2</v>
          </cell>
          <cell r="G157">
            <v>40</v>
          </cell>
          <cell r="H157">
            <v>10</v>
          </cell>
        </row>
        <row r="158">
          <cell r="B158" t="str">
            <v>信楽町宮町</v>
          </cell>
          <cell r="C158">
            <v>131</v>
          </cell>
          <cell r="D158">
            <v>0</v>
          </cell>
          <cell r="E158">
            <v>162</v>
          </cell>
          <cell r="F158">
            <v>0</v>
          </cell>
          <cell r="G158">
            <v>123</v>
          </cell>
          <cell r="H158">
            <v>0</v>
          </cell>
        </row>
        <row r="159">
          <cell r="B159" t="str">
            <v>信楽町黄瀬</v>
          </cell>
          <cell r="C159">
            <v>263</v>
          </cell>
          <cell r="D159">
            <v>25</v>
          </cell>
          <cell r="E159">
            <v>282</v>
          </cell>
          <cell r="F159">
            <v>0</v>
          </cell>
          <cell r="G159">
            <v>240</v>
          </cell>
          <cell r="H159">
            <v>24</v>
          </cell>
        </row>
        <row r="160">
          <cell r="B160" t="str">
            <v>信楽町牧</v>
          </cell>
          <cell r="C160">
            <v>414</v>
          </cell>
          <cell r="D160">
            <v>7</v>
          </cell>
          <cell r="E160">
            <v>451</v>
          </cell>
          <cell r="F160">
            <v>13</v>
          </cell>
          <cell r="G160">
            <v>428</v>
          </cell>
          <cell r="H160">
            <v>14</v>
          </cell>
        </row>
        <row r="161">
          <cell r="B161" t="str">
            <v>信楽町勅旨</v>
          </cell>
          <cell r="C161">
            <v>414</v>
          </cell>
          <cell r="D161">
            <v>12</v>
          </cell>
          <cell r="E161">
            <v>424</v>
          </cell>
          <cell r="F161">
            <v>9</v>
          </cell>
          <cell r="G161">
            <v>416</v>
          </cell>
          <cell r="H161">
            <v>13</v>
          </cell>
        </row>
        <row r="162">
          <cell r="B162" t="str">
            <v>信楽町柞原</v>
          </cell>
          <cell r="C162">
            <v>112</v>
          </cell>
          <cell r="D162">
            <v>4</v>
          </cell>
          <cell r="E162">
            <v>126</v>
          </cell>
          <cell r="F162">
            <v>3</v>
          </cell>
          <cell r="G162">
            <v>99</v>
          </cell>
          <cell r="H162">
            <v>4</v>
          </cell>
        </row>
        <row r="163">
          <cell r="B163" t="str">
            <v>信楽町中野</v>
          </cell>
          <cell r="C163">
            <v>269</v>
          </cell>
          <cell r="D163">
            <v>24</v>
          </cell>
          <cell r="E163">
            <v>221</v>
          </cell>
          <cell r="F163">
            <v>0</v>
          </cell>
          <cell r="G163">
            <v>219</v>
          </cell>
          <cell r="H163">
            <v>24</v>
          </cell>
        </row>
        <row r="164">
          <cell r="B164" t="str">
            <v>信楽町杉山</v>
          </cell>
          <cell r="C164">
            <v>63</v>
          </cell>
          <cell r="D164">
            <v>2</v>
          </cell>
          <cell r="E164">
            <v>61</v>
          </cell>
          <cell r="F164">
            <v>0</v>
          </cell>
          <cell r="G164">
            <v>58</v>
          </cell>
          <cell r="H164">
            <v>1</v>
          </cell>
        </row>
        <row r="165">
          <cell r="B165" t="str">
            <v>信楽町小川</v>
          </cell>
          <cell r="C165">
            <v>190</v>
          </cell>
          <cell r="D165">
            <v>1</v>
          </cell>
          <cell r="E165">
            <v>197</v>
          </cell>
          <cell r="F165">
            <v>5</v>
          </cell>
          <cell r="G165">
            <v>171</v>
          </cell>
          <cell r="H165">
            <v>1</v>
          </cell>
        </row>
        <row r="166">
          <cell r="B166" t="str">
            <v>信楽町小川出</v>
          </cell>
          <cell r="C166">
            <v>66</v>
          </cell>
          <cell r="D166">
            <v>9</v>
          </cell>
          <cell r="E166">
            <v>61</v>
          </cell>
          <cell r="F166">
            <v>1</v>
          </cell>
          <cell r="G166">
            <v>58</v>
          </cell>
          <cell r="H166">
            <v>9</v>
          </cell>
        </row>
        <row r="167">
          <cell r="B167" t="str">
            <v>信楽町西</v>
          </cell>
          <cell r="C167">
            <v>118</v>
          </cell>
          <cell r="D167">
            <v>21</v>
          </cell>
          <cell r="E167">
            <v>95</v>
          </cell>
          <cell r="F167">
            <v>10</v>
          </cell>
          <cell r="G167">
            <v>120</v>
          </cell>
          <cell r="H167">
            <v>21</v>
          </cell>
        </row>
        <row r="168">
          <cell r="B168" t="str">
            <v>信楽町上朝宮</v>
          </cell>
          <cell r="C168">
            <v>156</v>
          </cell>
          <cell r="D168">
            <v>0</v>
          </cell>
          <cell r="E168">
            <v>177</v>
          </cell>
          <cell r="F168">
            <v>0</v>
          </cell>
          <cell r="G168">
            <v>140</v>
          </cell>
          <cell r="H168">
            <v>0</v>
          </cell>
        </row>
        <row r="169">
          <cell r="B169" t="str">
            <v>信楽町下朝宮</v>
          </cell>
          <cell r="C169">
            <v>68</v>
          </cell>
          <cell r="D169">
            <v>16</v>
          </cell>
          <cell r="E169">
            <v>65</v>
          </cell>
          <cell r="F169">
            <v>0</v>
          </cell>
          <cell r="G169">
            <v>61</v>
          </cell>
          <cell r="H169">
            <v>15</v>
          </cell>
        </row>
        <row r="170">
          <cell r="B170" t="str">
            <v>信楽町宮尻</v>
          </cell>
          <cell r="C170">
            <v>48</v>
          </cell>
          <cell r="D170">
            <v>0</v>
          </cell>
          <cell r="E170">
            <v>57</v>
          </cell>
          <cell r="F170">
            <v>0</v>
          </cell>
          <cell r="G170">
            <v>50</v>
          </cell>
          <cell r="H170">
            <v>0</v>
          </cell>
        </row>
        <row r="171">
          <cell r="B171" t="str">
            <v>信楽町多羅尾</v>
          </cell>
          <cell r="C171">
            <v>127</v>
          </cell>
          <cell r="D171">
            <v>12</v>
          </cell>
          <cell r="E171">
            <v>134</v>
          </cell>
          <cell r="F171">
            <v>5</v>
          </cell>
          <cell r="G171">
            <v>139</v>
          </cell>
          <cell r="H171">
            <v>15</v>
          </cell>
        </row>
      </sheetData>
      <sheetData sheetId="12">
        <row r="1">
          <cell r="A1">
            <v>45657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0DB6-1BB2-4C7D-AC9D-0305562DE938}">
  <sheetPr>
    <tabColor rgb="FFFF0000"/>
  </sheetPr>
  <dimension ref="A1:K137"/>
  <sheetViews>
    <sheetView showGridLines="0" tabSelected="1" zoomScaleNormal="100" workbookViewId="0">
      <selection activeCell="M17" sqref="M17"/>
    </sheetView>
  </sheetViews>
  <sheetFormatPr defaultRowHeight="15" customHeight="1" x14ac:dyDescent="0.2"/>
  <cols>
    <col min="1" max="1" width="13.875" style="2" customWidth="1"/>
    <col min="2" max="5" width="5.625" style="2" customWidth="1"/>
    <col min="6" max="6" width="1.875" style="2" customWidth="1"/>
    <col min="7" max="7" width="13.875" style="2" customWidth="1"/>
    <col min="8" max="11" width="5.625" style="2" customWidth="1"/>
    <col min="12" max="12" width="9" style="2"/>
    <col min="13" max="13" width="22.75" style="2" customWidth="1"/>
    <col min="14" max="16384" width="9" style="2"/>
  </cols>
  <sheetData>
    <row r="1" spans="1:11" ht="15" customHeight="1" x14ac:dyDescent="0.2">
      <c r="A1" s="1" t="str">
        <f>"世帯数・人口 "</f>
        <v xml:space="preserve">世帯数・人口 </v>
      </c>
      <c r="C1" s="2" t="s">
        <v>0</v>
      </c>
      <c r="H1" s="25">
        <f>'[1]ここからはじめる！'!E5</f>
        <v>45657</v>
      </c>
      <c r="I1" s="25"/>
      <c r="J1" s="25"/>
      <c r="K1" s="3" t="s">
        <v>1</v>
      </c>
    </row>
    <row r="2" spans="1:11" ht="15" customHeight="1" x14ac:dyDescent="0.2">
      <c r="A2" s="4" t="s">
        <v>2</v>
      </c>
      <c r="H2" s="5"/>
      <c r="I2" s="5"/>
      <c r="J2" s="5"/>
      <c r="K2" s="3"/>
    </row>
    <row r="3" spans="1:11" ht="15" customHeight="1" x14ac:dyDescent="0.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/>
      <c r="G3" s="6" t="str">
        <f>A3</f>
        <v>大字名</v>
      </c>
      <c r="H3" s="6" t="str">
        <f t="shared" ref="H3:K3" si="0">B3</f>
        <v>世帯数</v>
      </c>
      <c r="I3" s="6" t="str">
        <f t="shared" si="0"/>
        <v>人口</v>
      </c>
      <c r="J3" s="6" t="str">
        <f t="shared" si="0"/>
        <v>男</v>
      </c>
      <c r="K3" s="6" t="str">
        <f t="shared" si="0"/>
        <v>女</v>
      </c>
    </row>
    <row r="4" spans="1:11" ht="15" customHeight="1" x14ac:dyDescent="0.2">
      <c r="A4" s="8" t="str">
        <f>IF('[1]データ6.1の調整 '!C3=0,MID('[1]6.1処理計算'!B2,4,12),'[1]データ6.1の調整 '!C3)</f>
        <v>八田</v>
      </c>
      <c r="B4" s="9">
        <f>'[1]6.1処理計算'!G2+'[1]6.1処理計算'!H2</f>
        <v>89</v>
      </c>
      <c r="C4" s="9">
        <f>D4+E4</f>
        <v>227</v>
      </c>
      <c r="D4" s="9">
        <f>'[1]6.1処理計算'!C2+'[1]6.1処理計算'!D2</f>
        <v>100</v>
      </c>
      <c r="E4" s="9">
        <f>'[1]6.1処理計算'!E2+'[1]6.1処理計算'!F2</f>
        <v>127</v>
      </c>
      <c r="G4" s="8" t="str">
        <f>IF('[1]データ6.1の調整 '!C46=0,MID('[1]6.1処理計算'!B45,4,12),'[1]データ6.1の調整 '!C46)</f>
        <v>新町二丁目</v>
      </c>
      <c r="H4" s="9">
        <f>'[1]6.1処理計算'!G45+'[1]6.1処理計算'!H45</f>
        <v>87</v>
      </c>
      <c r="I4" s="9">
        <f>J4+K4</f>
        <v>165</v>
      </c>
      <c r="J4" s="9">
        <f>'[1]6.1処理計算'!C45+'[1]6.1処理計算'!D45</f>
        <v>79</v>
      </c>
      <c r="K4" s="9">
        <f>'[1]6.1処理計算'!E45+'[1]6.1処理計算'!F45</f>
        <v>86</v>
      </c>
    </row>
    <row r="5" spans="1:11" ht="15" customHeight="1" x14ac:dyDescent="0.2">
      <c r="A5" s="8" t="str">
        <f>IF('[1]データ6.1の調整 '!C4=0,MID('[1]6.1処理計算'!B3,4,12),'[1]データ6.1の調整 '!C4)</f>
        <v>春日</v>
      </c>
      <c r="B5" s="9">
        <f>'[1]6.1処理計算'!G3+'[1]6.1処理計算'!H3</f>
        <v>419</v>
      </c>
      <c r="C5" s="9">
        <f t="shared" ref="C5:C46" si="1">D5+E5</f>
        <v>1076</v>
      </c>
      <c r="D5" s="9">
        <f>'[1]6.1処理計算'!C3+'[1]6.1処理計算'!D3</f>
        <v>556</v>
      </c>
      <c r="E5" s="9">
        <f>'[1]6.1処理計算'!E3+'[1]6.1処理計算'!F3</f>
        <v>520</v>
      </c>
      <c r="G5" s="8" t="str">
        <f>IF('[1]データ6.1の調整 '!C47=0,MID('[1]6.1処理計算'!B46,4,12),'[1]データ6.1の調整 '!C47)</f>
        <v>朝日が丘</v>
      </c>
      <c r="H5" s="9">
        <f>'[1]6.1処理計算'!G46+'[1]6.1処理計算'!H46</f>
        <v>146</v>
      </c>
      <c r="I5" s="9">
        <f t="shared" ref="I5:I29" si="2">J5+K5</f>
        <v>237</v>
      </c>
      <c r="J5" s="9">
        <f>'[1]6.1処理計算'!C46+'[1]6.1処理計算'!D46</f>
        <v>136</v>
      </c>
      <c r="K5" s="9">
        <f>'[1]6.1処理計算'!E46+'[1]6.1処理計算'!F46</f>
        <v>101</v>
      </c>
    </row>
    <row r="6" spans="1:11" ht="15" customHeight="1" x14ac:dyDescent="0.2">
      <c r="A6" s="8" t="str">
        <f>IF('[1]データ6.1の調整 '!C5=0,MID('[1]6.1処理計算'!B4,4,12),'[1]データ6.1の調整 '!C5)</f>
        <v>下山</v>
      </c>
      <c r="B6" s="9">
        <f>'[1]6.1処理計算'!G4+'[1]6.1処理計算'!H4</f>
        <v>1148</v>
      </c>
      <c r="C6" s="9">
        <f t="shared" si="1"/>
        <v>2707</v>
      </c>
      <c r="D6" s="9">
        <f>'[1]6.1処理計算'!C4+'[1]6.1処理計算'!D4</f>
        <v>1398</v>
      </c>
      <c r="E6" s="9">
        <f>'[1]6.1処理計算'!E4+'[1]6.1処理計算'!F4</f>
        <v>1309</v>
      </c>
      <c r="G6" s="8" t="str">
        <f>IF('[1]データ6.1の調整 '!C48=0,MID('[1]6.1処理計算'!B47,4,12),'[1]データ6.1の調整 '!C48)</f>
        <v>古城が丘</v>
      </c>
      <c r="H6" s="9">
        <f>'[1]6.1処理計算'!G47+'[1]6.1処理計算'!H47</f>
        <v>228</v>
      </c>
      <c r="I6" s="9">
        <f t="shared" si="2"/>
        <v>516</v>
      </c>
      <c r="J6" s="9">
        <f>'[1]6.1処理計算'!C47+'[1]6.1処理計算'!D47</f>
        <v>252</v>
      </c>
      <c r="K6" s="9">
        <f>'[1]6.1処理計算'!E47+'[1]6.1処理計算'!F47</f>
        <v>264</v>
      </c>
    </row>
    <row r="7" spans="1:11" ht="15" customHeight="1" x14ac:dyDescent="0.2">
      <c r="A7" s="8" t="str">
        <f>IF('[1]データ6.1の調整 '!C6=0,MID('[1]6.1処理計算'!B5,4,12),'[1]データ6.1の調整 '!C6)</f>
        <v>伴中山</v>
      </c>
      <c r="B7" s="9">
        <f>'[1]6.1処理計算'!G5+'[1]6.1処理計算'!H5</f>
        <v>161</v>
      </c>
      <c r="C7" s="9">
        <f t="shared" si="1"/>
        <v>429</v>
      </c>
      <c r="D7" s="9">
        <f>'[1]6.1処理計算'!C5+'[1]6.1処理計算'!D5</f>
        <v>217</v>
      </c>
      <c r="E7" s="9">
        <f>'[1]6.1処理計算'!E5+'[1]6.1処理計算'!F5</f>
        <v>212</v>
      </c>
      <c r="G7" s="8" t="str">
        <f>IF('[1]データ6.1の調整 '!C49=0,MID('[1]6.1処理計算'!B48,4,12),'[1]データ6.1の調整 '!C49)</f>
        <v>本綾野</v>
      </c>
      <c r="H7" s="9">
        <f>'[1]6.1処理計算'!G48+'[1]6.1処理計算'!H48</f>
        <v>171</v>
      </c>
      <c r="I7" s="9">
        <f t="shared" si="2"/>
        <v>419</v>
      </c>
      <c r="J7" s="9">
        <f>'[1]6.1処理計算'!C48+'[1]6.1処理計算'!D48</f>
        <v>235</v>
      </c>
      <c r="K7" s="9">
        <f>'[1]6.1処理計算'!E48+'[1]6.1処理計算'!F48</f>
        <v>184</v>
      </c>
    </row>
    <row r="8" spans="1:11" ht="15" customHeight="1" x14ac:dyDescent="0.2">
      <c r="A8" s="8" t="str">
        <f>IF('[1]データ6.1の調整 '!C7=0,MID('[1]6.1処理計算'!B6,4,12),'[1]データ6.1の調整 '!C7)</f>
        <v>山</v>
      </c>
      <c r="B8" s="9">
        <f>'[1]6.1処理計算'!G6+'[1]6.1処理計算'!H6</f>
        <v>2916</v>
      </c>
      <c r="C8" s="9">
        <f t="shared" si="1"/>
        <v>7121</v>
      </c>
      <c r="D8" s="9">
        <f>'[1]6.1処理計算'!C6+'[1]6.1処理計算'!D6</f>
        <v>3674</v>
      </c>
      <c r="E8" s="9">
        <f>'[1]6.1処理計算'!E6+'[1]6.1処理計算'!F6</f>
        <v>3447</v>
      </c>
      <c r="G8" s="8" t="str">
        <f>IF('[1]データ6.1の調整 '!C50=0,MID('[1]6.1処理計算'!B49,4,12),'[1]データ6.1の調整 '!C50)</f>
        <v>綾野</v>
      </c>
      <c r="H8" s="9">
        <f>'[1]6.1処理計算'!G49+'[1]6.1処理計算'!H49</f>
        <v>75</v>
      </c>
      <c r="I8" s="9">
        <f t="shared" si="2"/>
        <v>160</v>
      </c>
      <c r="J8" s="9">
        <f>'[1]6.1処理計算'!C49+'[1]6.1処理計算'!D49</f>
        <v>79</v>
      </c>
      <c r="K8" s="9">
        <f>'[1]6.1処理計算'!E49+'[1]6.1処理計算'!F49</f>
        <v>81</v>
      </c>
    </row>
    <row r="9" spans="1:11" ht="15" customHeight="1" x14ac:dyDescent="0.2">
      <c r="A9" s="8" t="str">
        <f>IF('[1]データ6.1の調整 '!C8=0,MID('[1]6.1処理計算'!B7,4,12),'[1]データ6.1の調整 '!C8)</f>
        <v>泉</v>
      </c>
      <c r="B9" s="9">
        <f>'[1]6.1処理計算'!G7+'[1]6.1処理計算'!H7</f>
        <v>317</v>
      </c>
      <c r="C9" s="9">
        <f t="shared" si="1"/>
        <v>737</v>
      </c>
      <c r="D9" s="9">
        <f>'[1]6.1処理計算'!C7+'[1]6.1処理計算'!D7</f>
        <v>352</v>
      </c>
      <c r="E9" s="9">
        <f>'[1]6.1処理計算'!E7+'[1]6.1処理計算'!F7</f>
        <v>385</v>
      </c>
      <c r="G9" s="8" t="str">
        <f>IF('[1]データ6.1の調整 '!C51=0,MID('[1]6.1処理計算'!B50,4,12),'[1]データ6.1の調整 '!C51)</f>
        <v>八坂</v>
      </c>
      <c r="H9" s="9">
        <f>'[1]6.1処理計算'!G50+'[1]6.1処理計算'!H50</f>
        <v>150</v>
      </c>
      <c r="I9" s="9">
        <f t="shared" si="2"/>
        <v>329</v>
      </c>
      <c r="J9" s="9">
        <f>'[1]6.1処理計算'!C50+'[1]6.1処理計算'!D50</f>
        <v>165</v>
      </c>
      <c r="K9" s="9">
        <f>'[1]6.1処理計算'!E50+'[1]6.1処理計算'!F50</f>
        <v>164</v>
      </c>
    </row>
    <row r="10" spans="1:11" ht="15" customHeight="1" x14ac:dyDescent="0.2">
      <c r="A10" s="8" t="str">
        <f>IF('[1]データ6.1の調整 '!C9=0,MID('[1]6.1処理計算'!B8,4,12),'[1]データ6.1の調整 '!C9)</f>
        <v>酒人</v>
      </c>
      <c r="B10" s="9">
        <f>'[1]6.1処理計算'!G8+'[1]6.1処理計算'!H8</f>
        <v>124</v>
      </c>
      <c r="C10" s="9">
        <f t="shared" si="1"/>
        <v>325</v>
      </c>
      <c r="D10" s="9">
        <f>'[1]6.1処理計算'!C8+'[1]6.1処理計算'!D8</f>
        <v>156</v>
      </c>
      <c r="E10" s="9">
        <f>'[1]6.1処理計算'!E8+'[1]6.1処理計算'!F8</f>
        <v>169</v>
      </c>
      <c r="G10" s="8" t="str">
        <f>IF('[1]データ6.1の調整 '!C52=0,MID('[1]6.1処理計算'!B51,4,12),'[1]データ6.1の調整 '!C52)</f>
        <v>八光</v>
      </c>
      <c r="H10" s="9">
        <f>'[1]6.1処理計算'!G51+'[1]6.1処理計算'!H51</f>
        <v>158</v>
      </c>
      <c r="I10" s="9">
        <f t="shared" si="2"/>
        <v>312</v>
      </c>
      <c r="J10" s="9">
        <f>'[1]6.1処理計算'!C51+'[1]6.1処理計算'!D51</f>
        <v>165</v>
      </c>
      <c r="K10" s="9">
        <f>'[1]6.1処理計算'!E51+'[1]6.1処理計算'!F51</f>
        <v>147</v>
      </c>
    </row>
    <row r="11" spans="1:11" ht="15" customHeight="1" x14ac:dyDescent="0.2">
      <c r="A11" s="8" t="str">
        <f>IF('[1]データ6.1の調整 '!C10=0,MID('[1]6.1処理計算'!B9,4,12),'[1]データ6.1の調整 '!C10)</f>
        <v>植</v>
      </c>
      <c r="B11" s="9">
        <f>'[1]6.1処理計算'!G9+'[1]6.1処理計算'!H9</f>
        <v>43</v>
      </c>
      <c r="C11" s="9">
        <f t="shared" si="1"/>
        <v>132</v>
      </c>
      <c r="D11" s="9">
        <f>'[1]6.1処理計算'!C9+'[1]6.1処理計算'!D9</f>
        <v>72</v>
      </c>
      <c r="E11" s="9">
        <f>'[1]6.1処理計算'!E9+'[1]6.1処理計算'!F9</f>
        <v>60</v>
      </c>
      <c r="G11" s="8" t="str">
        <f>IF('[1]データ6.1の調整 '!C53=0,MID('[1]6.1処理計算'!B52,4,12),'[1]データ6.1の調整 '!C53)</f>
        <v>城東</v>
      </c>
      <c r="H11" s="9">
        <f>'[1]6.1処理計算'!G52+'[1]6.1処理計算'!H52</f>
        <v>182</v>
      </c>
      <c r="I11" s="9">
        <f t="shared" si="2"/>
        <v>387</v>
      </c>
      <c r="J11" s="9">
        <f>'[1]6.1処理計算'!C52+'[1]6.1処理計算'!D52</f>
        <v>202</v>
      </c>
      <c r="K11" s="9">
        <f>'[1]6.1処理計算'!E52+'[1]6.1処理計算'!F52</f>
        <v>185</v>
      </c>
    </row>
    <row r="12" spans="1:11" ht="15" customHeight="1" x14ac:dyDescent="0.2">
      <c r="A12" s="8" t="str">
        <f>IF('[1]データ6.1の調整 '!C11=0,MID('[1]6.1処理計算'!B10,4,12),'[1]データ6.1の調整 '!C11)</f>
        <v>宇田</v>
      </c>
      <c r="B12" s="9">
        <f>'[1]6.1処理計算'!G10+'[1]6.1処理計算'!H10</f>
        <v>211</v>
      </c>
      <c r="C12" s="9">
        <f t="shared" si="1"/>
        <v>495</v>
      </c>
      <c r="D12" s="9">
        <f>'[1]6.1処理計算'!C10+'[1]6.1処理計算'!D10</f>
        <v>234</v>
      </c>
      <c r="E12" s="9">
        <f>'[1]6.1処理計算'!E10+'[1]6.1処理計算'!F10</f>
        <v>261</v>
      </c>
      <c r="G12" s="8" t="str">
        <f>IF('[1]データ6.1の調整 '!C54=0,MID('[1]6.1処理計算'!B53,4,12),'[1]データ6.1の調整 '!C54)</f>
        <v>梅が丘</v>
      </c>
      <c r="H12" s="9">
        <f>'[1]6.1処理計算'!G53+'[1]6.1処理計算'!H53</f>
        <v>190</v>
      </c>
      <c r="I12" s="9">
        <f t="shared" si="2"/>
        <v>415</v>
      </c>
      <c r="J12" s="9">
        <f>'[1]6.1処理計算'!C53+'[1]6.1処理計算'!D53</f>
        <v>194</v>
      </c>
      <c r="K12" s="9">
        <f>'[1]6.1処理計算'!E53+'[1]6.1処理計算'!F53</f>
        <v>221</v>
      </c>
    </row>
    <row r="13" spans="1:11" ht="15" customHeight="1" x14ac:dyDescent="0.2">
      <c r="A13" s="8" t="str">
        <f>IF('[1]データ6.1の調整 '!C12=0,MID('[1]6.1処理計算'!B11,4,12),'[1]データ6.1の調整 '!C12)</f>
        <v>北脇</v>
      </c>
      <c r="B13" s="9">
        <f>'[1]6.1処理計算'!G11+'[1]6.1処理計算'!H11</f>
        <v>492</v>
      </c>
      <c r="C13" s="9">
        <f t="shared" si="1"/>
        <v>1003</v>
      </c>
      <c r="D13" s="9">
        <f>'[1]6.1処理計算'!C11+'[1]6.1処理計算'!D11</f>
        <v>522</v>
      </c>
      <c r="E13" s="9">
        <f>'[1]6.1処理計算'!E11+'[1]6.1処理計算'!F11</f>
        <v>481</v>
      </c>
      <c r="G13" s="8" t="str">
        <f>IF('[1]データ6.1の調整 '!C55=0,MID('[1]6.1処理計算'!B54,4,12),'[1]データ6.1の調整 '!C55)</f>
        <v>城内</v>
      </c>
      <c r="H13" s="9">
        <f>'[1]6.1処理計算'!G54+'[1]6.1処理計算'!H54</f>
        <v>149</v>
      </c>
      <c r="I13" s="9">
        <f t="shared" si="2"/>
        <v>330</v>
      </c>
      <c r="J13" s="9">
        <f>'[1]6.1処理計算'!C54+'[1]6.1処理計算'!D54</f>
        <v>149</v>
      </c>
      <c r="K13" s="9">
        <f>'[1]6.1処理計算'!E54+'[1]6.1処理計算'!F54</f>
        <v>181</v>
      </c>
    </row>
    <row r="14" spans="1:11" ht="15" customHeight="1" x14ac:dyDescent="0.2">
      <c r="A14" s="8" t="str">
        <f>IF('[1]データ6.1の調整 '!C13=0,MID('[1]6.1処理計算'!B12,4,12),'[1]データ6.1の調整 '!C13)</f>
        <v>虫生野</v>
      </c>
      <c r="B14" s="9">
        <f>'[1]6.1処理計算'!G12+'[1]6.1処理計算'!H12</f>
        <v>407</v>
      </c>
      <c r="C14" s="9">
        <f t="shared" si="1"/>
        <v>948</v>
      </c>
      <c r="D14" s="9">
        <f>'[1]6.1処理計算'!C12+'[1]6.1処理計算'!D12</f>
        <v>475</v>
      </c>
      <c r="E14" s="9">
        <f>'[1]6.1処理計算'!E12+'[1]6.1処理計算'!F12</f>
        <v>473</v>
      </c>
      <c r="G14" s="8" t="str">
        <f>IF('[1]データ6.1の調整 '!C56=0,MID('[1]6.1処理計算'!B55,4,12),'[1]データ6.1の調整 '!C56)</f>
        <v>本丸</v>
      </c>
      <c r="H14" s="9">
        <f>'[1]6.1処理計算'!G55+'[1]6.1処理計算'!H55</f>
        <v>174</v>
      </c>
      <c r="I14" s="9">
        <f t="shared" si="2"/>
        <v>357</v>
      </c>
      <c r="J14" s="9">
        <f>'[1]6.1処理計算'!C55+'[1]6.1処理計算'!D55</f>
        <v>179</v>
      </c>
      <c r="K14" s="9">
        <f>'[1]6.1処理計算'!E55+'[1]6.1処理計算'!F55</f>
        <v>178</v>
      </c>
    </row>
    <row r="15" spans="1:11" ht="15" customHeight="1" x14ac:dyDescent="0.2">
      <c r="A15" s="8" t="str">
        <f>IF('[1]データ6.1の調整 '!C14=0,MID('[1]6.1処理計算'!B13,4,12),'[1]データ6.1の調整 '!C14)</f>
        <v>貴生川</v>
      </c>
      <c r="B15" s="9">
        <f>'[1]6.1処理計算'!G13+'[1]6.1処理計算'!H13</f>
        <v>353</v>
      </c>
      <c r="C15" s="9">
        <f t="shared" si="1"/>
        <v>828</v>
      </c>
      <c r="D15" s="9">
        <f>'[1]6.1処理計算'!C13+'[1]6.1処理計算'!D13</f>
        <v>399</v>
      </c>
      <c r="E15" s="9">
        <f>'[1]6.1処理計算'!E13+'[1]6.1処理計算'!F13</f>
        <v>429</v>
      </c>
      <c r="G15" s="8" t="str">
        <f>IF('[1]データ6.1の調整 '!C57=0,MID('[1]6.1処理計算'!B56,4,12),'[1]データ6.1の調整 '!C57)</f>
        <v>中邸</v>
      </c>
      <c r="H15" s="9">
        <f>'[1]6.1処理計算'!G56+'[1]6.1処理計算'!H56</f>
        <v>163</v>
      </c>
      <c r="I15" s="9">
        <f t="shared" si="2"/>
        <v>297</v>
      </c>
      <c r="J15" s="9">
        <f>'[1]6.1処理計算'!C56+'[1]6.1処理計算'!D56</f>
        <v>148</v>
      </c>
      <c r="K15" s="9">
        <f>'[1]6.1処理計算'!E56+'[1]6.1処理計算'!F56</f>
        <v>149</v>
      </c>
    </row>
    <row r="16" spans="1:11" ht="15" customHeight="1" x14ac:dyDescent="0.2">
      <c r="A16" s="8" t="str">
        <f>IF('[1]データ6.1の調整 '!C15=0,MID('[1]6.1処理計算'!B14,4,12),'[1]データ6.1の調整 '!C15)</f>
        <v>虫生野中央</v>
      </c>
      <c r="B16" s="9">
        <f>'[1]6.1処理計算'!G14+'[1]6.1処理計算'!H14</f>
        <v>279</v>
      </c>
      <c r="C16" s="9">
        <f t="shared" si="1"/>
        <v>506</v>
      </c>
      <c r="D16" s="9">
        <f>'[1]6.1処理計算'!C14+'[1]6.1処理計算'!D14</f>
        <v>277</v>
      </c>
      <c r="E16" s="9">
        <f>'[1]6.1処理計算'!E14+'[1]6.1処理計算'!F14</f>
        <v>229</v>
      </c>
      <c r="G16" s="8" t="str">
        <f>IF('[1]データ6.1の調整 '!C58=0,MID('[1]6.1処理計算'!B57,4,12),'[1]データ6.1の調整 '!C58)</f>
        <v>日電</v>
      </c>
      <c r="H16" s="9">
        <f>'[1]6.1処理計算'!G57+'[1]6.1処理計算'!H57</f>
        <v>38</v>
      </c>
      <c r="I16" s="9">
        <f t="shared" si="2"/>
        <v>72</v>
      </c>
      <c r="J16" s="9">
        <f>'[1]6.1処理計算'!C57+'[1]6.1処理計算'!D57</f>
        <v>33</v>
      </c>
      <c r="K16" s="9">
        <f>'[1]6.1処理計算'!E57+'[1]6.1処理計算'!F57</f>
        <v>39</v>
      </c>
    </row>
    <row r="17" spans="1:11" ht="15" customHeight="1" x14ac:dyDescent="0.2">
      <c r="A17" s="8" t="str">
        <f>IF('[1]データ6.1の調整 '!C16=0,MID('[1]6.1処理計算'!B15,4,12),'[1]データ6.1の調整 '!C16)</f>
        <v>北内貴</v>
      </c>
      <c r="B17" s="9">
        <f>'[1]6.1処理計算'!G15+'[1]6.1処理計算'!H15</f>
        <v>100</v>
      </c>
      <c r="C17" s="9">
        <f t="shared" si="1"/>
        <v>249</v>
      </c>
      <c r="D17" s="9">
        <f>'[1]6.1処理計算'!C15+'[1]6.1処理計算'!D15</f>
        <v>124</v>
      </c>
      <c r="E17" s="9">
        <f>'[1]6.1処理計算'!E15+'[1]6.1処理計算'!F15</f>
        <v>125</v>
      </c>
      <c r="G17" s="8" t="str">
        <f>IF('[1]データ6.1の調整 '!C59=0,MID('[1]6.1処理計算'!B58,4,12),'[1]データ6.1の調整 '!C59)</f>
        <v>東林口</v>
      </c>
      <c r="H17" s="9">
        <f>'[1]6.1処理計算'!G58+'[1]6.1処理計算'!H58</f>
        <v>88</v>
      </c>
      <c r="I17" s="9">
        <f t="shared" si="2"/>
        <v>163</v>
      </c>
      <c r="J17" s="9">
        <f>'[1]6.1処理計算'!C58+'[1]6.1処理計算'!D58</f>
        <v>85</v>
      </c>
      <c r="K17" s="9">
        <f>'[1]6.1処理計算'!E58+'[1]6.1処理計算'!F58</f>
        <v>78</v>
      </c>
    </row>
    <row r="18" spans="1:11" ht="15" customHeight="1" x14ac:dyDescent="0.2">
      <c r="A18" s="8" t="str">
        <f>IF('[1]データ6.1の調整 '!C17=0,MID('[1]6.1処理計算'!B16,4,12),'[1]データ6.1の調整 '!C17)</f>
        <v>宇川</v>
      </c>
      <c r="B18" s="9">
        <f>'[1]6.1処理計算'!G16+'[1]6.1処理計算'!H16</f>
        <v>228</v>
      </c>
      <c r="C18" s="9">
        <f t="shared" si="1"/>
        <v>528</v>
      </c>
      <c r="D18" s="9">
        <f>'[1]6.1処理計算'!C16+'[1]6.1処理計算'!D16</f>
        <v>267</v>
      </c>
      <c r="E18" s="9">
        <f>'[1]6.1処理計算'!E16+'[1]6.1処理計算'!F16</f>
        <v>261</v>
      </c>
      <c r="G18" s="8" t="str">
        <f>IF('[1]データ6.1の調整 '!C60=0,MID('[1]6.1処理計算'!B59,4,12),'[1]データ6.1の調整 '!C60)</f>
        <v>西林口</v>
      </c>
      <c r="H18" s="9">
        <f>'[1]6.1処理計算'!G59+'[1]6.1処理計算'!H59</f>
        <v>268</v>
      </c>
      <c r="I18" s="9">
        <f t="shared" si="2"/>
        <v>598</v>
      </c>
      <c r="J18" s="9">
        <f>'[1]6.1処理計算'!C59+'[1]6.1処理計算'!D59</f>
        <v>316</v>
      </c>
      <c r="K18" s="9">
        <f>'[1]6.1処理計算'!E59+'[1]6.1処理計算'!F59</f>
        <v>282</v>
      </c>
    </row>
    <row r="19" spans="1:11" ht="15" customHeight="1" x14ac:dyDescent="0.2">
      <c r="A19" s="8" t="str">
        <f>IF('[1]データ6.1の調整 '!C18=0,MID('[1]6.1処理計算'!B17,4,12),'[1]データ6.1の調整 '!C18)</f>
        <v>岩坂</v>
      </c>
      <c r="B19" s="9">
        <f>'[1]6.1処理計算'!G17+'[1]6.1処理計算'!H17</f>
        <v>26</v>
      </c>
      <c r="C19" s="9">
        <f t="shared" si="1"/>
        <v>77</v>
      </c>
      <c r="D19" s="9">
        <f>'[1]6.1処理計算'!C17+'[1]6.1処理計算'!D17</f>
        <v>37</v>
      </c>
      <c r="E19" s="9">
        <f>'[1]6.1処理計算'!E17+'[1]6.1処理計算'!F17</f>
        <v>40</v>
      </c>
      <c r="G19" s="8" t="str">
        <f>IF('[1]データ6.1の調整 '!C61=0,MID('[1]6.1処理計算'!B60,4,12),'[1]データ6.1の調整 '!C61)</f>
        <v>水口</v>
      </c>
      <c r="H19" s="9">
        <f>'[1]6.1処理計算'!G60+'[1]6.1処理計算'!H60</f>
        <v>668</v>
      </c>
      <c r="I19" s="9">
        <f t="shared" si="2"/>
        <v>1573</v>
      </c>
      <c r="J19" s="9">
        <f>'[1]6.1処理計算'!C60+'[1]6.1処理計算'!D60</f>
        <v>811</v>
      </c>
      <c r="K19" s="9">
        <f>'[1]6.1処理計算'!E60+'[1]6.1処理計算'!F60</f>
        <v>762</v>
      </c>
    </row>
    <row r="20" spans="1:11" ht="15" customHeight="1" x14ac:dyDescent="0.2">
      <c r="A20" s="8" t="str">
        <f>IF('[1]データ6.1の調整 '!C19=0,MID('[1]6.1処理計算'!B18,4,12),'[1]データ6.1の調整 '!C19)</f>
        <v>高山</v>
      </c>
      <c r="B20" s="9">
        <f>'[1]6.1処理計算'!G18+'[1]6.1処理計算'!H18</f>
        <v>48</v>
      </c>
      <c r="C20" s="9">
        <f t="shared" si="1"/>
        <v>147</v>
      </c>
      <c r="D20" s="9">
        <f>'[1]6.1処理計算'!C18+'[1]6.1処理計算'!D18</f>
        <v>74</v>
      </c>
      <c r="E20" s="9">
        <f>'[1]6.1処理計算'!E18+'[1]6.1処理計算'!F18</f>
        <v>73</v>
      </c>
      <c r="G20" s="8" t="str">
        <f>IF('[1]データ6.1の調整 '!C62=0,MID('[1]6.1処理計算'!B61,4,12),'[1]データ6.1の調整 '!C62)</f>
        <v>笹が丘</v>
      </c>
      <c r="H20" s="9">
        <f>'[1]6.1処理計算'!G61+'[1]6.1処理計算'!H61</f>
        <v>190</v>
      </c>
      <c r="I20" s="9">
        <f t="shared" si="2"/>
        <v>294</v>
      </c>
      <c r="J20" s="9">
        <f>'[1]6.1処理計算'!C61+'[1]6.1処理計算'!D61</f>
        <v>205</v>
      </c>
      <c r="K20" s="9">
        <f>'[1]6.1処理計算'!E61+'[1]6.1処理計算'!F61</f>
        <v>89</v>
      </c>
    </row>
    <row r="21" spans="1:11" ht="15" customHeight="1" x14ac:dyDescent="0.2">
      <c r="A21" s="8" t="str">
        <f>IF('[1]データ6.1の調整 '!C20=0,MID('[1]6.1処理計算'!B19,4,12),'[1]データ6.1の調整 '!C20)</f>
        <v>三大寺</v>
      </c>
      <c r="B21" s="9">
        <f>'[1]6.1処理計算'!G19+'[1]6.1処理計算'!H19</f>
        <v>608</v>
      </c>
      <c r="C21" s="9">
        <f t="shared" si="1"/>
        <v>1894</v>
      </c>
      <c r="D21" s="9">
        <f>'[1]6.1処理計算'!C19+'[1]6.1処理計算'!D19</f>
        <v>949</v>
      </c>
      <c r="E21" s="9">
        <f>'[1]6.1処理計算'!E19+'[1]6.1処理計算'!F19</f>
        <v>945</v>
      </c>
      <c r="G21" s="8" t="str">
        <f>IF('[1]データ6.1の調整 '!C63=0,MID('[1]6.1処理計算'!B62,4,12),'[1]データ6.1の調整 '!C63)</f>
        <v>貴生川一丁目</v>
      </c>
      <c r="H21" s="9">
        <f>'[1]6.1処理計算'!G62+'[1]6.1処理計算'!H62</f>
        <v>239</v>
      </c>
      <c r="I21" s="9">
        <f t="shared" si="2"/>
        <v>570</v>
      </c>
      <c r="J21" s="9">
        <f>'[1]6.1処理計算'!C62+'[1]6.1処理計算'!D62</f>
        <v>289</v>
      </c>
      <c r="K21" s="9">
        <f>'[1]6.1処理計算'!E62+'[1]6.1処理計算'!F62</f>
        <v>281</v>
      </c>
    </row>
    <row r="22" spans="1:11" ht="15" customHeight="1" x14ac:dyDescent="0.2">
      <c r="A22" s="8" t="str">
        <f>IF('[1]データ6.1の調整 '!C21=0,MID('[1]6.1処理計算'!B20,4,12),'[1]データ6.1の調整 '!C21)</f>
        <v>三本柳</v>
      </c>
      <c r="B22" s="9">
        <f>'[1]6.1処理計算'!G20+'[1]6.1処理計算'!H20</f>
        <v>162</v>
      </c>
      <c r="C22" s="9">
        <f t="shared" si="1"/>
        <v>340</v>
      </c>
      <c r="D22" s="9">
        <f>'[1]6.1処理計算'!C20+'[1]6.1処理計算'!D20</f>
        <v>172</v>
      </c>
      <c r="E22" s="9">
        <f>'[1]6.1処理計算'!E20+'[1]6.1処理計算'!F20</f>
        <v>168</v>
      </c>
      <c r="G22" s="8" t="str">
        <f>IF('[1]データ6.1の調整 '!C64=0,MID('[1]6.1処理計算'!B63,4,12),'[1]データ6.1の調整 '!C64)</f>
        <v>貴生川二丁目</v>
      </c>
      <c r="H22" s="9">
        <f>'[1]6.1処理計算'!G63+'[1]6.1処理計算'!H63</f>
        <v>283</v>
      </c>
      <c r="I22" s="9">
        <f t="shared" si="2"/>
        <v>566</v>
      </c>
      <c r="J22" s="9">
        <f>'[1]6.1処理計算'!C63+'[1]6.1処理計算'!D63</f>
        <v>303</v>
      </c>
      <c r="K22" s="9">
        <f>'[1]6.1処理計算'!E63+'[1]6.1処理計算'!F63</f>
        <v>263</v>
      </c>
    </row>
    <row r="23" spans="1:11" ht="15" customHeight="1" x14ac:dyDescent="0.2">
      <c r="A23" s="8" t="str">
        <f>IF('[1]データ6.1の調整 '!C22=0,MID('[1]6.1処理計算'!B21,4,12),'[1]データ6.1の調整 '!C22)</f>
        <v>牛飼</v>
      </c>
      <c r="B23" s="9">
        <f>'[1]6.1処理計算'!G21+'[1]6.1処理計算'!H21</f>
        <v>208</v>
      </c>
      <c r="C23" s="9">
        <f t="shared" si="1"/>
        <v>481</v>
      </c>
      <c r="D23" s="9">
        <f>'[1]6.1処理計算'!C21+'[1]6.1処理計算'!D21</f>
        <v>224</v>
      </c>
      <c r="E23" s="9">
        <f>'[1]6.1処理計算'!E21+'[1]6.1処理計算'!F21</f>
        <v>257</v>
      </c>
      <c r="G23" s="8" t="str">
        <f>IF('[1]データ6.1の調整 '!C65=0,MID('[1]6.1処理計算'!B64,4,12),'[1]データ6.1の調整 '!C65)</f>
        <v>南林口</v>
      </c>
      <c r="H23" s="9">
        <f>'[1]6.1処理計算'!G64+'[1]6.1処理計算'!H64</f>
        <v>125</v>
      </c>
      <c r="I23" s="9">
        <f t="shared" si="2"/>
        <v>258</v>
      </c>
      <c r="J23" s="9">
        <f>'[1]6.1処理計算'!C64+'[1]6.1処理計算'!D64</f>
        <v>140</v>
      </c>
      <c r="K23" s="9">
        <f>'[1]6.1処理計算'!E64+'[1]6.1処理計算'!F64</f>
        <v>118</v>
      </c>
    </row>
    <row r="24" spans="1:11" ht="15" customHeight="1" x14ac:dyDescent="0.2">
      <c r="A24" s="8" t="str">
        <f>IF('[1]データ6.1の調整 '!C23=0,MID('[1]6.1処理計算'!B22,4,12),'[1]データ6.1の調整 '!C23)</f>
        <v>杣中</v>
      </c>
      <c r="B24" s="9">
        <f>'[1]6.1処理計算'!G22+'[1]6.1処理計算'!H22</f>
        <v>92</v>
      </c>
      <c r="C24" s="9">
        <f t="shared" si="1"/>
        <v>232</v>
      </c>
      <c r="D24" s="9">
        <f>'[1]6.1処理計算'!C22+'[1]6.1処理計算'!D22</f>
        <v>110</v>
      </c>
      <c r="E24" s="9">
        <f>'[1]6.1処理計算'!E22+'[1]6.1処理計算'!F22</f>
        <v>122</v>
      </c>
      <c r="G24" s="8" t="str">
        <f>IF('[1]データ6.1の調整 '!C66=0,MID('[1]6.1処理計算'!B65,4,12),'[1]データ6.1の調整 '!C66)</f>
        <v>北泉一丁目</v>
      </c>
      <c r="H24" s="9">
        <f>'[1]6.1処理計算'!G65+'[1]6.1処理計算'!H65</f>
        <v>238</v>
      </c>
      <c r="I24" s="9">
        <f t="shared" si="2"/>
        <v>354</v>
      </c>
      <c r="J24" s="9">
        <f>'[1]6.1処理計算'!C65+'[1]6.1処理計算'!D65</f>
        <v>226</v>
      </c>
      <c r="K24" s="9">
        <f>'[1]6.1処理計算'!E65+'[1]6.1処理計算'!F65</f>
        <v>128</v>
      </c>
    </row>
    <row r="25" spans="1:11" ht="15" customHeight="1" x14ac:dyDescent="0.2">
      <c r="A25" s="8" t="str">
        <f>IF('[1]データ6.1の調整 '!C24=0,MID('[1]6.1処理計算'!B23,4,12),'[1]データ6.1の調整 '!C24)</f>
        <v>山上</v>
      </c>
      <c r="B25" s="9">
        <f>'[1]6.1処理計算'!G23+'[1]6.1処理計算'!H23</f>
        <v>87</v>
      </c>
      <c r="C25" s="9">
        <f t="shared" si="1"/>
        <v>205</v>
      </c>
      <c r="D25" s="9">
        <f>'[1]6.1処理計算'!C23+'[1]6.1処理計算'!D23</f>
        <v>96</v>
      </c>
      <c r="E25" s="9">
        <f>'[1]6.1処理計算'!E23+'[1]6.1処理計算'!F23</f>
        <v>109</v>
      </c>
      <c r="G25" s="8" t="str">
        <f>IF('[1]データ6.1の調整 '!C67=0,MID('[1]6.1処理計算'!B66,4,12),'[1]データ6.1の調整 '!C67)</f>
        <v>北泉二丁目</v>
      </c>
      <c r="H25" s="9">
        <f>'[1]6.1処理計算'!G66+'[1]6.1処理計算'!H66</f>
        <v>158</v>
      </c>
      <c r="I25" s="9">
        <f t="shared" si="2"/>
        <v>319</v>
      </c>
      <c r="J25" s="9">
        <f>'[1]6.1処理計算'!C66+'[1]6.1処理計算'!D66</f>
        <v>170</v>
      </c>
      <c r="K25" s="9">
        <f>'[1]6.1処理計算'!E66+'[1]6.1処理計算'!F66</f>
        <v>149</v>
      </c>
    </row>
    <row r="26" spans="1:11" ht="15" customHeight="1" x14ac:dyDescent="0.2">
      <c r="A26" s="8" t="str">
        <f>IF('[1]データ6.1の調整 '!C25=0,MID('[1]6.1処理計算'!B24,4,12),'[1]データ6.1の調整 '!C25)</f>
        <v>東名坂</v>
      </c>
      <c r="B26" s="9">
        <f>'[1]6.1処理計算'!G24+'[1]6.1処理計算'!H24</f>
        <v>760</v>
      </c>
      <c r="C26" s="9">
        <f t="shared" si="1"/>
        <v>1248</v>
      </c>
      <c r="D26" s="9">
        <f>'[1]6.1処理計算'!C24+'[1]6.1処理計算'!D24</f>
        <v>716</v>
      </c>
      <c r="E26" s="9">
        <f>'[1]6.1処理計算'!E24+'[1]6.1処理計算'!F24</f>
        <v>532</v>
      </c>
      <c r="G26" s="8" t="str">
        <f>IF('[1]データ6.1の調整 '!C68=0,MID('[1]6.1処理計算'!B67,4,12),'[1]データ6.1の調整 '!C68)</f>
        <v>的場</v>
      </c>
      <c r="H26" s="9">
        <f>'[1]6.1処理計算'!G67+'[1]6.1処理計算'!H67</f>
        <v>115</v>
      </c>
      <c r="I26" s="9">
        <f t="shared" si="2"/>
        <v>276</v>
      </c>
      <c r="J26" s="9">
        <f>'[1]6.1処理計算'!C67+'[1]6.1処理計算'!D67</f>
        <v>147</v>
      </c>
      <c r="K26" s="9">
        <f>'[1]6.1処理計算'!E67+'[1]6.1処理計算'!F67</f>
        <v>129</v>
      </c>
    </row>
    <row r="27" spans="1:11" ht="15" customHeight="1" x14ac:dyDescent="0.2">
      <c r="A27" s="8" t="str">
        <f>IF('[1]データ6.1の調整 '!C26=0,MID('[1]6.1処理計算'!B25,4,12),'[1]データ6.1の調整 '!C26)</f>
        <v>名坂</v>
      </c>
      <c r="B27" s="9">
        <f>'[1]6.1処理計算'!G25+'[1]6.1処理計算'!H25</f>
        <v>768</v>
      </c>
      <c r="C27" s="9">
        <f t="shared" si="1"/>
        <v>1377</v>
      </c>
      <c r="D27" s="9">
        <f>'[1]6.1処理計算'!C25+'[1]6.1処理計算'!D25</f>
        <v>741</v>
      </c>
      <c r="E27" s="9">
        <f>'[1]6.1処理計算'!E25+'[1]6.1処理計算'!F25</f>
        <v>636</v>
      </c>
      <c r="G27" s="8" t="str">
        <f>IF('[1]データ6.1の調整 '!C69=0,MID('[1]6.1処理計算'!B68,4,12),'[1]データ6.1の調整 '!C69)</f>
        <v>虫生野虹の町</v>
      </c>
      <c r="H27" s="9">
        <f>'[1]6.1処理計算'!G68+'[1]6.1処理計算'!H68</f>
        <v>193</v>
      </c>
      <c r="I27" s="9">
        <f t="shared" si="2"/>
        <v>503</v>
      </c>
      <c r="J27" s="9">
        <f>'[1]6.1処理計算'!C68+'[1]6.1処理計算'!D68</f>
        <v>268</v>
      </c>
      <c r="K27" s="9">
        <f>'[1]6.1処理計算'!E68+'[1]6.1処理計算'!F68</f>
        <v>235</v>
      </c>
    </row>
    <row r="28" spans="1:11" ht="15" customHeight="1" x14ac:dyDescent="0.2">
      <c r="A28" s="8" t="str">
        <f>IF('[1]データ6.1の調整 '!C27=0,MID('[1]6.1処理計算'!B26,4,12),'[1]データ6.1の調整 '!C27)</f>
        <v>松尾</v>
      </c>
      <c r="B28" s="9">
        <f>'[1]6.1処理計算'!G26+'[1]6.1処理計算'!H26</f>
        <v>501</v>
      </c>
      <c r="C28" s="9">
        <f t="shared" si="1"/>
        <v>1256</v>
      </c>
      <c r="D28" s="9">
        <f>'[1]6.1処理計算'!C26+'[1]6.1処理計算'!D26</f>
        <v>614</v>
      </c>
      <c r="E28" s="9">
        <f>'[1]6.1処理計算'!E26+'[1]6.1処理計算'!F26</f>
        <v>642</v>
      </c>
      <c r="G28" s="8" t="str">
        <f>IF('[1]データ6.1の調整 '!C70=0,MID('[1]6.1処理計算'!B69,4,12),'[1]データ6.1の調整 '!C70)</f>
        <v>貴生川三丁目</v>
      </c>
      <c r="H28" s="9">
        <f>'[1]6.1処理計算'!G69+'[1]6.1処理計算'!H69</f>
        <v>58</v>
      </c>
      <c r="I28" s="9">
        <f t="shared" si="2"/>
        <v>229</v>
      </c>
      <c r="J28" s="9">
        <f>'[1]6.1処理計算'!C69+'[1]6.1処理計算'!D69</f>
        <v>111</v>
      </c>
      <c r="K28" s="9">
        <f>'[1]6.1処理計算'!E69+'[1]6.1処理計算'!F69</f>
        <v>118</v>
      </c>
    </row>
    <row r="29" spans="1:11" ht="15" customHeight="1" x14ac:dyDescent="0.2">
      <c r="A29" s="8" t="str">
        <f>IF('[1]データ6.1の調整 '!C28=0,MID('[1]6.1処理計算'!B27,4,12),'[1]データ6.1の調整 '!C28)</f>
        <v>中畑</v>
      </c>
      <c r="B29" s="9">
        <f>'[1]6.1処理計算'!G27+'[1]6.1処理計算'!H27</f>
        <v>45</v>
      </c>
      <c r="C29" s="9">
        <f t="shared" si="1"/>
        <v>104</v>
      </c>
      <c r="D29" s="9">
        <f>'[1]6.1処理計算'!C27+'[1]6.1処理計算'!D27</f>
        <v>48</v>
      </c>
      <c r="E29" s="9">
        <f>'[1]6.1処理計算'!E27+'[1]6.1処理計算'!F27</f>
        <v>56</v>
      </c>
      <c r="G29" s="8" t="str">
        <f>IF('[1]データ6.1の調整 '!C71=0,MID('[1]6.1処理計算'!B70,4,12),'[1]データ6.1の調整 '!C71)</f>
        <v>貴生川四丁目</v>
      </c>
      <c r="H29" s="9">
        <f>'[1]6.1処理計算'!G70+'[1]6.1処理計算'!H70</f>
        <v>104</v>
      </c>
      <c r="I29" s="9">
        <f t="shared" si="2"/>
        <v>378</v>
      </c>
      <c r="J29" s="9">
        <f>'[1]6.1処理計算'!C70+'[1]6.1処理計算'!D70</f>
        <v>184</v>
      </c>
      <c r="K29" s="9">
        <f>'[1]6.1処理計算'!E70+'[1]6.1処理計算'!F70</f>
        <v>194</v>
      </c>
    </row>
    <row r="30" spans="1:11" ht="15" customHeight="1" x14ac:dyDescent="0.2">
      <c r="A30" s="8" t="str">
        <f>IF('[1]データ6.1の調整 '!C29=0,MID('[1]6.1処理計算'!B28,4,12),'[1]データ6.1の調整 '!C29)</f>
        <v>新城</v>
      </c>
      <c r="B30" s="9">
        <f>'[1]6.1処理計算'!G28+'[1]6.1処理計算'!H28</f>
        <v>803</v>
      </c>
      <c r="C30" s="9">
        <f t="shared" si="1"/>
        <v>1835</v>
      </c>
      <c r="D30" s="9">
        <f>'[1]6.1処理計算'!C28+'[1]6.1処理計算'!D28</f>
        <v>921</v>
      </c>
      <c r="E30" s="9">
        <f>'[1]6.1処理計算'!E28+'[1]6.1処理計算'!F28</f>
        <v>914</v>
      </c>
    </row>
    <row r="31" spans="1:11" ht="15" customHeight="1" x14ac:dyDescent="0.2">
      <c r="A31" s="8" t="str">
        <f>IF('[1]データ6.1の調整 '!C30=0,MID('[1]6.1処理計算'!B29,4,12),'[1]データ6.1の調整 '!C30)</f>
        <v>今郷</v>
      </c>
      <c r="B31" s="9">
        <f>'[1]6.1処理計算'!G29+'[1]6.1処理計算'!H29</f>
        <v>106</v>
      </c>
      <c r="C31" s="9">
        <f t="shared" si="1"/>
        <v>246</v>
      </c>
      <c r="D31" s="9">
        <f>'[1]6.1処理計算'!C29+'[1]6.1処理計算'!D29</f>
        <v>114</v>
      </c>
      <c r="E31" s="9">
        <f>'[1]6.1処理計算'!E29+'[1]6.1処理計算'!F29</f>
        <v>132</v>
      </c>
    </row>
    <row r="32" spans="1:11" ht="15" customHeight="1" x14ac:dyDescent="0.2">
      <c r="A32" s="8" t="str">
        <f>IF('[1]データ6.1の調整 '!C31=0,MID('[1]6.1処理計算'!B30,4,12),'[1]データ6.1の調整 '!C31)</f>
        <v>嶬峨</v>
      </c>
      <c r="B32" s="9">
        <f>'[1]6.1処理計算'!G30+'[1]6.1処理計算'!H30</f>
        <v>129</v>
      </c>
      <c r="C32" s="9">
        <f t="shared" si="1"/>
        <v>336</v>
      </c>
      <c r="D32" s="9">
        <f>'[1]6.1処理計算'!C30+'[1]6.1処理計算'!D30</f>
        <v>158</v>
      </c>
      <c r="E32" s="9">
        <f>'[1]6.1処理計算'!E30+'[1]6.1処理計算'!F30</f>
        <v>178</v>
      </c>
    </row>
    <row r="33" spans="1:11" ht="15" customHeight="1" x14ac:dyDescent="0.2">
      <c r="A33" s="8" t="str">
        <f>IF('[1]データ6.1の調整 '!C32=0,MID('[1]6.1処理計算'!B31,4,12),'[1]データ6.1の調整 '!C32)</f>
        <v>和野</v>
      </c>
      <c r="B33" s="9">
        <f>'[1]6.1処理計算'!G31+'[1]6.1処理計算'!H31</f>
        <v>110</v>
      </c>
      <c r="C33" s="9">
        <f t="shared" si="1"/>
        <v>300</v>
      </c>
      <c r="D33" s="9">
        <f>'[1]6.1処理計算'!C31+'[1]6.1処理計算'!D31</f>
        <v>146</v>
      </c>
      <c r="E33" s="9">
        <f>'[1]6.1処理計算'!E31+'[1]6.1処理計算'!F31</f>
        <v>154</v>
      </c>
    </row>
    <row r="34" spans="1:11" ht="15" customHeight="1" x14ac:dyDescent="0.2">
      <c r="A34" s="8" t="str">
        <f>IF('[1]データ6.1の調整 '!C33=0,MID('[1]6.1処理計算'!B32,4,12),'[1]データ6.1の調整 '!C33)</f>
        <v>秋葉</v>
      </c>
      <c r="B34" s="9">
        <f>'[1]6.1処理計算'!G32+'[1]6.1処理計算'!H32</f>
        <v>57</v>
      </c>
      <c r="C34" s="9">
        <f t="shared" si="1"/>
        <v>137</v>
      </c>
      <c r="D34" s="9">
        <f>'[1]6.1処理計算'!C32+'[1]6.1処理計算'!D32</f>
        <v>69</v>
      </c>
      <c r="E34" s="9">
        <f>'[1]6.1処理計算'!E32+'[1]6.1処理計算'!F32</f>
        <v>68</v>
      </c>
    </row>
    <row r="35" spans="1:11" ht="15" customHeight="1" x14ac:dyDescent="0.2">
      <c r="A35" s="8" t="str">
        <f>IF('[1]データ6.1の調整 '!C34=0,MID('[1]6.1処理計算'!B33,4,12),'[1]データ6.1の調整 '!C34)</f>
        <v>元町</v>
      </c>
      <c r="B35" s="9">
        <f>'[1]6.1処理計算'!G33+'[1]6.1処理計算'!H33</f>
        <v>142</v>
      </c>
      <c r="C35" s="9">
        <f t="shared" si="1"/>
        <v>281</v>
      </c>
      <c r="D35" s="9">
        <f>'[1]6.1処理計算'!C33+'[1]6.1処理計算'!D33</f>
        <v>131</v>
      </c>
      <c r="E35" s="9">
        <f>'[1]6.1処理計算'!E33+'[1]6.1処理計算'!F33</f>
        <v>150</v>
      </c>
    </row>
    <row r="36" spans="1:11" ht="15" customHeight="1" x14ac:dyDescent="0.2">
      <c r="A36" s="8" t="str">
        <f>IF('[1]データ6.1の調整 '!C35=0,MID('[1]6.1処理計算'!B34,4,12),'[1]データ6.1の調整 '!C35)</f>
        <v>京町</v>
      </c>
      <c r="B36" s="9">
        <f>'[1]6.1処理計算'!G34+'[1]6.1処理計算'!H34</f>
        <v>135</v>
      </c>
      <c r="C36" s="9">
        <f t="shared" si="1"/>
        <v>276</v>
      </c>
      <c r="D36" s="9">
        <f>'[1]6.1処理計算'!C34+'[1]6.1処理計算'!D34</f>
        <v>135</v>
      </c>
      <c r="E36" s="9">
        <f>'[1]6.1処理計算'!E34+'[1]6.1処理計算'!F34</f>
        <v>141</v>
      </c>
    </row>
    <row r="37" spans="1:11" ht="15" customHeight="1" x14ac:dyDescent="0.2">
      <c r="A37" s="8" t="str">
        <f>IF('[1]データ6.1の調整 '!C36=0,MID('[1]6.1処理計算'!B35,4,12),'[1]データ6.1の調整 '!C36)</f>
        <v>本町一丁目</v>
      </c>
      <c r="B37" s="9">
        <f>'[1]6.1処理計算'!G35+'[1]6.1処理計算'!H35</f>
        <v>100</v>
      </c>
      <c r="C37" s="9">
        <f t="shared" si="1"/>
        <v>228</v>
      </c>
      <c r="D37" s="9">
        <f>'[1]6.1処理計算'!C35+'[1]6.1処理計算'!D35</f>
        <v>106</v>
      </c>
      <c r="E37" s="9">
        <f>'[1]6.1処理計算'!E35+'[1]6.1処理計算'!F35</f>
        <v>122</v>
      </c>
    </row>
    <row r="38" spans="1:11" ht="15" customHeight="1" x14ac:dyDescent="0.2">
      <c r="A38" s="8" t="str">
        <f>IF('[1]データ6.1の調整 '!C37=0,MID('[1]6.1処理計算'!B36,4,12),'[1]データ6.1の調整 '!C37)</f>
        <v>本町二丁目</v>
      </c>
      <c r="B38" s="9">
        <f>'[1]6.1処理計算'!G36+'[1]6.1処理計算'!H36</f>
        <v>140</v>
      </c>
      <c r="C38" s="9">
        <f t="shared" si="1"/>
        <v>261</v>
      </c>
      <c r="D38" s="9">
        <f>'[1]6.1処理計算'!C36+'[1]6.1処理計算'!D36</f>
        <v>112</v>
      </c>
      <c r="E38" s="9">
        <f>'[1]6.1処理計算'!E36+'[1]6.1処理計算'!F36</f>
        <v>149</v>
      </c>
      <c r="I38" s="10"/>
      <c r="J38" s="10"/>
      <c r="K38" s="3"/>
    </row>
    <row r="39" spans="1:11" ht="15" customHeight="1" x14ac:dyDescent="0.2">
      <c r="A39" s="8" t="str">
        <f>IF('[1]データ6.1の調整 '!C38=0,MID('[1]6.1処理計算'!B37,4,12),'[1]データ6.1の調整 '!C38)</f>
        <v>本町三丁目</v>
      </c>
      <c r="B39" s="9">
        <f>'[1]6.1処理計算'!G37+'[1]6.1処理計算'!H37</f>
        <v>164</v>
      </c>
      <c r="C39" s="9">
        <f t="shared" si="1"/>
        <v>281</v>
      </c>
      <c r="D39" s="9">
        <f>'[1]6.1処理計算'!C37+'[1]6.1処理計算'!D37</f>
        <v>156</v>
      </c>
      <c r="E39" s="9">
        <f>'[1]6.1処理計算'!E37+'[1]6.1処理計算'!F37</f>
        <v>125</v>
      </c>
      <c r="I39" s="10"/>
      <c r="J39" s="10"/>
      <c r="K39" s="3"/>
    </row>
    <row r="40" spans="1:11" ht="15" customHeight="1" x14ac:dyDescent="0.2">
      <c r="A40" s="8" t="str">
        <f>IF('[1]データ6.1の調整 '!C39=0,MID('[1]6.1処理計算'!B38,4,12),'[1]データ6.1の調整 '!C39)</f>
        <v>神明</v>
      </c>
      <c r="B40" s="9">
        <f>'[1]6.1処理計算'!G38+'[1]6.1処理計算'!H38</f>
        <v>167</v>
      </c>
      <c r="C40" s="9">
        <f t="shared" si="1"/>
        <v>343</v>
      </c>
      <c r="D40" s="9">
        <f>'[1]6.1処理計算'!C38+'[1]6.1処理計算'!D38</f>
        <v>185</v>
      </c>
      <c r="E40" s="9">
        <f>'[1]6.1処理計算'!E38+'[1]6.1処理計算'!F38</f>
        <v>158</v>
      </c>
      <c r="I40" s="10"/>
      <c r="J40" s="10"/>
      <c r="K40" s="3"/>
    </row>
    <row r="41" spans="1:11" ht="15" customHeight="1" x14ac:dyDescent="0.2">
      <c r="A41" s="8" t="str">
        <f>IF('[1]データ6.1の調整 '!C40=0,MID('[1]6.1処理計算'!B39,4,12),'[1]データ6.1の調整 '!C40)</f>
        <v>高塚</v>
      </c>
      <c r="B41" s="9">
        <f>'[1]6.1処理計算'!G39+'[1]6.1処理計算'!H39</f>
        <v>237</v>
      </c>
      <c r="C41" s="9">
        <f t="shared" si="1"/>
        <v>557</v>
      </c>
      <c r="D41" s="9">
        <f>'[1]6.1処理計算'!C39+'[1]6.1処理計算'!D39</f>
        <v>282</v>
      </c>
      <c r="E41" s="9">
        <f>'[1]6.1処理計算'!E39+'[1]6.1処理計算'!F39</f>
        <v>275</v>
      </c>
      <c r="I41" s="10"/>
      <c r="J41" s="10"/>
      <c r="K41" s="3"/>
    </row>
    <row r="42" spans="1:11" ht="15" customHeight="1" x14ac:dyDescent="0.2">
      <c r="A42" s="8" t="str">
        <f>IF('[1]データ6.1の調整 '!C41=0,MID('[1]6.1処理計算'!B40,4,12),'[1]データ6.1の調整 '!C41)</f>
        <v>暁</v>
      </c>
      <c r="B42" s="9">
        <f>'[1]6.1処理計算'!G40+'[1]6.1処理計算'!H40</f>
        <v>114</v>
      </c>
      <c r="C42" s="9">
        <f t="shared" si="1"/>
        <v>224</v>
      </c>
      <c r="D42" s="9">
        <f>'[1]6.1処理計算'!C40+'[1]6.1処理計算'!D40</f>
        <v>113</v>
      </c>
      <c r="E42" s="9">
        <f>'[1]6.1処理計算'!E40+'[1]6.1処理計算'!F40</f>
        <v>111</v>
      </c>
      <c r="I42" s="10"/>
      <c r="J42" s="10"/>
      <c r="K42" s="3"/>
    </row>
    <row r="43" spans="1:11" ht="15" customHeight="1" x14ac:dyDescent="0.2">
      <c r="A43" s="8" t="str">
        <f>IF('[1]データ6.1の調整 '!C42=0,MID('[1]6.1処理計算'!B41,4,12),'[1]データ6.1の調整 '!C42)</f>
        <v>松栄</v>
      </c>
      <c r="B43" s="9">
        <f>'[1]6.1処理計算'!G41+'[1]6.1処理計算'!H41</f>
        <v>65</v>
      </c>
      <c r="C43" s="9">
        <f t="shared" si="1"/>
        <v>141</v>
      </c>
      <c r="D43" s="9">
        <f>'[1]6.1処理計算'!C41+'[1]6.1処理計算'!D41</f>
        <v>66</v>
      </c>
      <c r="E43" s="9">
        <f>'[1]6.1処理計算'!E41+'[1]6.1処理計算'!F41</f>
        <v>75</v>
      </c>
      <c r="I43" s="10"/>
      <c r="J43" s="10"/>
      <c r="K43" s="3"/>
    </row>
    <row r="44" spans="1:11" ht="15" customHeight="1" x14ac:dyDescent="0.2">
      <c r="A44" s="8" t="str">
        <f>IF('[1]データ6.1の調整 '!C43=0,MID('[1]6.1処理計算'!B42,4,12),'[1]データ6.1の調整 '!C43)</f>
        <v>鹿深</v>
      </c>
      <c r="B44" s="9">
        <f>'[1]6.1処理計算'!G42+'[1]6.1処理計算'!H42</f>
        <v>114</v>
      </c>
      <c r="C44" s="9">
        <f t="shared" si="1"/>
        <v>343</v>
      </c>
      <c r="D44" s="9">
        <f>'[1]6.1処理計算'!C42+'[1]6.1処理計算'!D42</f>
        <v>161</v>
      </c>
      <c r="E44" s="9">
        <f>'[1]6.1処理計算'!E42+'[1]6.1処理計算'!F42</f>
        <v>182</v>
      </c>
      <c r="I44" s="10"/>
      <c r="J44" s="10"/>
      <c r="K44" s="3"/>
    </row>
    <row r="45" spans="1:11" ht="15" customHeight="1" thickBot="1" x14ac:dyDescent="0.25">
      <c r="A45" s="8" t="str">
        <f>IF('[1]データ6.1の調整 '!C44=0,MID('[1]6.1処理計算'!B43,4,12),'[1]データ6.1の調整 '!C44)</f>
        <v>宮の前</v>
      </c>
      <c r="B45" s="9">
        <f>'[1]6.1処理計算'!G43+'[1]6.1処理計算'!H43</f>
        <v>51</v>
      </c>
      <c r="C45" s="9">
        <f t="shared" si="1"/>
        <v>137</v>
      </c>
      <c r="D45" s="9">
        <f>'[1]6.1処理計算'!C43+'[1]6.1処理計算'!D43</f>
        <v>62</v>
      </c>
      <c r="E45" s="9">
        <f>'[1]6.1処理計算'!E43+'[1]6.1処理計算'!F43</f>
        <v>75</v>
      </c>
      <c r="I45" s="10"/>
      <c r="J45" s="10"/>
      <c r="K45" s="3"/>
    </row>
    <row r="46" spans="1:11" ht="15" customHeight="1" thickBot="1" x14ac:dyDescent="0.25">
      <c r="A46" s="8" t="str">
        <f>IF('[1]データ6.1の調整 '!C45=0,MID('[1]6.1処理計算'!B44,4,12),'[1]データ6.1の調整 '!C45)</f>
        <v>新町一丁目</v>
      </c>
      <c r="B46" s="9">
        <f>'[1]6.1処理計算'!G44+'[1]6.1処理計算'!H44</f>
        <v>48</v>
      </c>
      <c r="C46" s="9">
        <f t="shared" si="1"/>
        <v>106</v>
      </c>
      <c r="D46" s="9">
        <f>'[1]6.1処理計算'!C44+'[1]6.1処理計算'!D44</f>
        <v>52</v>
      </c>
      <c r="E46" s="9">
        <f>'[1]6.1処理計算'!E44+'[1]6.1処理計算'!F44</f>
        <v>54</v>
      </c>
      <c r="G46" s="11" t="str">
        <f>MID(A2,2,3)&amp;" 計"</f>
        <v>水口町 計</v>
      </c>
      <c r="H46" s="12">
        <f>SUM(B4:B46)+SUM(H4:H29)</f>
        <v>17912</v>
      </c>
      <c r="I46" s="12">
        <f>SUM(C4:C46)+SUM(I4:I29)</f>
        <v>40781</v>
      </c>
      <c r="J46" s="12">
        <f>SUM(D4:D46)+SUM(J4:J29)</f>
        <v>20844</v>
      </c>
      <c r="K46" s="12">
        <f>SUM(E4:E46)+SUM(K4:K29)</f>
        <v>19937</v>
      </c>
    </row>
    <row r="47" spans="1:11" ht="15" customHeight="1" x14ac:dyDescent="0.2">
      <c r="I47" s="10"/>
      <c r="J47" s="10"/>
      <c r="K47" s="3"/>
    </row>
    <row r="48" spans="1:11" ht="15" customHeight="1" x14ac:dyDescent="0.2">
      <c r="I48" s="10"/>
      <c r="J48" s="10"/>
      <c r="K48" s="3"/>
    </row>
    <row r="49" spans="1:11" ht="15" customHeight="1" x14ac:dyDescent="0.2">
      <c r="A49" s="4" t="s">
        <v>12</v>
      </c>
      <c r="G49" s="4" t="s">
        <v>13</v>
      </c>
      <c r="H49" s="5"/>
      <c r="I49" s="5"/>
      <c r="J49" s="5"/>
      <c r="K49" s="3"/>
    </row>
    <row r="50" spans="1:11" ht="15" customHeight="1" x14ac:dyDescent="0.2">
      <c r="A50" s="6" t="s">
        <v>3</v>
      </c>
      <c r="B50" s="6" t="s">
        <v>4</v>
      </c>
      <c r="C50" s="6" t="s">
        <v>5</v>
      </c>
      <c r="D50" s="6" t="s">
        <v>6</v>
      </c>
      <c r="E50" s="6" t="s">
        <v>7</v>
      </c>
      <c r="F50" s="7"/>
      <c r="G50" s="6" t="str">
        <f>A50</f>
        <v>大字名</v>
      </c>
      <c r="H50" s="6" t="str">
        <f t="shared" ref="H50:K50" si="3">B50</f>
        <v>世帯数</v>
      </c>
      <c r="I50" s="6" t="str">
        <f t="shared" si="3"/>
        <v>人口</v>
      </c>
      <c r="J50" s="6" t="str">
        <f t="shared" si="3"/>
        <v>男</v>
      </c>
      <c r="K50" s="6" t="str">
        <f t="shared" si="3"/>
        <v>女</v>
      </c>
    </row>
    <row r="51" spans="1:11" ht="15" customHeight="1" x14ac:dyDescent="0.2">
      <c r="A51" s="8" t="str">
        <f>IF('[1]データ6.1の調整 '!C72=0,MID('[1]6.1処理計算'!B71,4,12),'[1]データ6.1の調整 '!C72)</f>
        <v>大河原</v>
      </c>
      <c r="B51" s="9">
        <f>'[1]6.1処理計算'!G71+'[1]6.1処理計算'!H71</f>
        <v>49</v>
      </c>
      <c r="C51" s="9">
        <f>D51+E51</f>
        <v>97</v>
      </c>
      <c r="D51" s="9">
        <f>'[1]6.1処理計算'!C71+'[1]6.1処理計算'!D71</f>
        <v>41</v>
      </c>
      <c r="E51" s="9">
        <f>'[1]6.1処理計算'!E71+'[1]6.1処理計算'!F71</f>
        <v>56</v>
      </c>
      <c r="G51" s="8" t="str">
        <f>IF('[1]データ6.1の調整 '!C92=0,MID('[1]6.1処理計算'!B91,4,12),'[1]データ6.1の調整 '!C92)</f>
        <v>櫟野</v>
      </c>
      <c r="H51" s="9">
        <f>'[1]6.1処理計算'!G91+'[1]6.1処理計算'!H91</f>
        <v>91</v>
      </c>
      <c r="I51" s="9">
        <f>J51+K51</f>
        <v>239</v>
      </c>
      <c r="J51" s="9">
        <f>'[1]6.1処理計算'!C91+'[1]6.1処理計算'!D91</f>
        <v>116</v>
      </c>
      <c r="K51" s="9">
        <f>'[1]6.1処理計算'!E91+'[1]6.1処理計算'!F91</f>
        <v>123</v>
      </c>
    </row>
    <row r="52" spans="1:11" ht="15" customHeight="1" x14ac:dyDescent="0.2">
      <c r="A52" s="8" t="str">
        <f>IF('[1]データ6.1の調整 '!C73=0,MID('[1]6.1処理計算'!B72,4,12),'[1]データ6.1の調整 '!C73)</f>
        <v>鮎河</v>
      </c>
      <c r="B52" s="9">
        <f>'[1]6.1処理計算'!G72+'[1]6.1処理計算'!H72</f>
        <v>167</v>
      </c>
      <c r="C52" s="9">
        <f t="shared" ref="C52:C70" si="4">D52+E52</f>
        <v>354</v>
      </c>
      <c r="D52" s="9">
        <f>'[1]6.1処理計算'!C72+'[1]6.1処理計算'!D72</f>
        <v>168</v>
      </c>
      <c r="E52" s="9">
        <f>'[1]6.1処理計算'!E72+'[1]6.1処理計算'!F72</f>
        <v>186</v>
      </c>
      <c r="G52" s="8" t="str">
        <f>IF('[1]データ6.1の調整 '!C93=0,MID('[1]6.1処理計算'!B92,4,12),'[1]データ6.1の調整 '!C93)</f>
        <v>神</v>
      </c>
      <c r="H52" s="9">
        <f>'[1]6.1処理計算'!G92+'[1]6.1処理計算'!H92</f>
        <v>279</v>
      </c>
      <c r="I52" s="9">
        <f t="shared" ref="I52:I73" si="5">J52+K52</f>
        <v>688</v>
      </c>
      <c r="J52" s="9">
        <f>'[1]6.1処理計算'!C92+'[1]6.1処理計算'!D92</f>
        <v>317</v>
      </c>
      <c r="K52" s="9">
        <f>'[1]6.1処理計算'!E92+'[1]6.1処理計算'!F92</f>
        <v>371</v>
      </c>
    </row>
    <row r="53" spans="1:11" ht="15" customHeight="1" x14ac:dyDescent="0.2">
      <c r="A53" s="8" t="str">
        <f>IF('[1]データ6.1の調整 '!C74=0,MID('[1]6.1処理計算'!B73,4,12),'[1]データ6.1の調整 '!C74)</f>
        <v>黒滝</v>
      </c>
      <c r="B53" s="9">
        <f>'[1]6.1処理計算'!G73+'[1]6.1処理計算'!H73</f>
        <v>29</v>
      </c>
      <c r="C53" s="9">
        <f t="shared" si="4"/>
        <v>67</v>
      </c>
      <c r="D53" s="9">
        <f>'[1]6.1処理計算'!C73+'[1]6.1処理計算'!D73</f>
        <v>32</v>
      </c>
      <c r="E53" s="9">
        <f>'[1]6.1処理計算'!E73+'[1]6.1処理計算'!F73</f>
        <v>35</v>
      </c>
      <c r="G53" s="8" t="str">
        <f>IF('[1]データ6.1の調整 '!C94=0,MID('[1]6.1処理計算'!B93,4,12),'[1]データ6.1の調整 '!C94)</f>
        <v>大原上田</v>
      </c>
      <c r="H53" s="9">
        <f>'[1]6.1処理計算'!G93+'[1]6.1処理計算'!H93</f>
        <v>84</v>
      </c>
      <c r="I53" s="9">
        <f t="shared" si="5"/>
        <v>231</v>
      </c>
      <c r="J53" s="9">
        <f>'[1]6.1処理計算'!C93+'[1]6.1処理計算'!D93</f>
        <v>117</v>
      </c>
      <c r="K53" s="9">
        <f>'[1]6.1処理計算'!E93+'[1]6.1処理計算'!F93</f>
        <v>114</v>
      </c>
    </row>
    <row r="54" spans="1:11" ht="15" customHeight="1" x14ac:dyDescent="0.2">
      <c r="A54" s="8" t="str">
        <f>IF('[1]データ6.1の調整 '!C75=0,MID('[1]6.1処理計算'!B74,4,12),'[1]データ6.1の調整 '!C75)</f>
        <v>黒川</v>
      </c>
      <c r="B54" s="9">
        <f>'[1]6.1処理計算'!G74+'[1]6.1処理計算'!H74</f>
        <v>168</v>
      </c>
      <c r="C54" s="9">
        <f t="shared" si="4"/>
        <v>363</v>
      </c>
      <c r="D54" s="9">
        <f>'[1]6.1処理計算'!C74+'[1]6.1処理計算'!D74</f>
        <v>196</v>
      </c>
      <c r="E54" s="9">
        <f>'[1]6.1処理計算'!E74+'[1]6.1処理計算'!F74</f>
        <v>167</v>
      </c>
      <c r="G54" s="8" t="str">
        <f>IF('[1]データ6.1の調整 '!C95=0,MID('[1]6.1処理計算'!B94,4,12),'[1]データ6.1の調整 '!C95)</f>
        <v>大久保</v>
      </c>
      <c r="H54" s="9">
        <f>'[1]6.1処理計算'!G94+'[1]6.1処理計算'!H94</f>
        <v>105</v>
      </c>
      <c r="I54" s="9">
        <f t="shared" si="5"/>
        <v>277</v>
      </c>
      <c r="J54" s="9">
        <f>'[1]6.1処理計算'!C94+'[1]6.1処理計算'!D94</f>
        <v>136</v>
      </c>
      <c r="K54" s="9">
        <f>'[1]6.1処理計算'!E94+'[1]6.1処理計算'!F94</f>
        <v>141</v>
      </c>
    </row>
    <row r="55" spans="1:11" ht="15" customHeight="1" x14ac:dyDescent="0.2">
      <c r="A55" s="8" t="str">
        <f>IF('[1]データ6.1の調整 '!C76=0,MID('[1]6.1処理計算'!B75,4,12),'[1]データ6.1の調整 '!C76)</f>
        <v>猪鼻</v>
      </c>
      <c r="B55" s="9">
        <f>'[1]6.1処理計算'!G75+'[1]6.1処理計算'!H75</f>
        <v>28</v>
      </c>
      <c r="C55" s="9">
        <f t="shared" si="4"/>
        <v>60</v>
      </c>
      <c r="D55" s="9">
        <f>'[1]6.1処理計算'!C75+'[1]6.1処理計算'!D75</f>
        <v>26</v>
      </c>
      <c r="E55" s="9">
        <f>'[1]6.1処理計算'!E75+'[1]6.1処理計算'!F75</f>
        <v>34</v>
      </c>
      <c r="G55" s="8" t="str">
        <f>IF('[1]データ6.1の調整 '!C96=0,MID('[1]6.1処理計算'!B95,4,12),'[1]データ6.1の調整 '!C96)</f>
        <v>大原中</v>
      </c>
      <c r="H55" s="9">
        <f>'[1]6.1処理計算'!G95+'[1]6.1処理計算'!H95</f>
        <v>286</v>
      </c>
      <c r="I55" s="9">
        <f t="shared" si="5"/>
        <v>627</v>
      </c>
      <c r="J55" s="9">
        <f>'[1]6.1処理計算'!C95+'[1]6.1処理計算'!D95</f>
        <v>325</v>
      </c>
      <c r="K55" s="9">
        <f>'[1]6.1処理計算'!E95+'[1]6.1処理計算'!F95</f>
        <v>302</v>
      </c>
    </row>
    <row r="56" spans="1:11" ht="15" customHeight="1" x14ac:dyDescent="0.2">
      <c r="A56" s="8" t="str">
        <f>IF('[1]データ6.1の調整 '!C77=0,MID('[1]6.1処理計算'!B76,4,12),'[1]データ6.1の調整 '!C77)</f>
        <v>山中</v>
      </c>
      <c r="B56" s="9">
        <f>'[1]6.1処理計算'!G76+'[1]6.1処理計算'!H76</f>
        <v>51</v>
      </c>
      <c r="C56" s="9">
        <f t="shared" si="4"/>
        <v>117</v>
      </c>
      <c r="D56" s="9">
        <f>'[1]6.1処理計算'!C76+'[1]6.1処理計算'!D76</f>
        <v>64</v>
      </c>
      <c r="E56" s="9">
        <f>'[1]6.1処理計算'!E76+'[1]6.1処理計算'!F76</f>
        <v>53</v>
      </c>
      <c r="G56" s="8" t="str">
        <f>IF('[1]データ6.1の調整 '!C97=0,MID('[1]6.1処理計算'!B96,4,12),'[1]データ6.1の調整 '!C97)</f>
        <v>鳥居野</v>
      </c>
      <c r="H56" s="9">
        <f>'[1]6.1処理計算'!G96+'[1]6.1処理計算'!H96</f>
        <v>130</v>
      </c>
      <c r="I56" s="9">
        <f t="shared" si="5"/>
        <v>330</v>
      </c>
      <c r="J56" s="9">
        <f>'[1]6.1処理計算'!C96+'[1]6.1処理計算'!D96</f>
        <v>160</v>
      </c>
      <c r="K56" s="9">
        <f>'[1]6.1処理計算'!E96+'[1]6.1処理計算'!F96</f>
        <v>170</v>
      </c>
    </row>
    <row r="57" spans="1:11" ht="15" customHeight="1" x14ac:dyDescent="0.2">
      <c r="A57" s="8" t="str">
        <f>IF('[1]データ6.1の調整 '!C78=0,MID('[1]6.1処理計算'!B77,4,12),'[1]データ6.1の調整 '!C78)</f>
        <v>笹路</v>
      </c>
      <c r="B57" s="9">
        <f>'[1]6.1処理計算'!G77+'[1]6.1処理計算'!H77</f>
        <v>26</v>
      </c>
      <c r="C57" s="9">
        <f t="shared" si="4"/>
        <v>68</v>
      </c>
      <c r="D57" s="9">
        <f>'[1]6.1処理計算'!C77+'[1]6.1処理計算'!D77</f>
        <v>31</v>
      </c>
      <c r="E57" s="9">
        <f>'[1]6.1処理計算'!E77+'[1]6.1処理計算'!F77</f>
        <v>37</v>
      </c>
      <c r="G57" s="8" t="str">
        <f>IF('[1]データ6.1の調整 '!C98=0,MID('[1]6.1処理計算'!B97,4,12),'[1]データ6.1の調整 '!C98)</f>
        <v>相模</v>
      </c>
      <c r="H57" s="9">
        <f>'[1]6.1処理計算'!G97+'[1]6.1処理計算'!H97</f>
        <v>152</v>
      </c>
      <c r="I57" s="9">
        <f t="shared" si="5"/>
        <v>368</v>
      </c>
      <c r="J57" s="9">
        <f>'[1]6.1処理計算'!C97+'[1]6.1処理計算'!D97</f>
        <v>162</v>
      </c>
      <c r="K57" s="9">
        <f>'[1]6.1処理計算'!E97+'[1]6.1処理計算'!F97</f>
        <v>206</v>
      </c>
    </row>
    <row r="58" spans="1:11" ht="15" customHeight="1" x14ac:dyDescent="0.2">
      <c r="A58" s="8" t="str">
        <f>IF('[1]データ6.1の調整 '!C79=0,MID('[1]6.1処理計算'!B78,4,12),'[1]データ6.1の調整 '!C79)</f>
        <v>山女原</v>
      </c>
      <c r="B58" s="9">
        <f>'[1]6.1処理計算'!G78+'[1]6.1処理計算'!H78</f>
        <v>20</v>
      </c>
      <c r="C58" s="9">
        <f t="shared" si="4"/>
        <v>37</v>
      </c>
      <c r="D58" s="9">
        <f>'[1]6.1処理計算'!C78+'[1]6.1処理計算'!D78</f>
        <v>17</v>
      </c>
      <c r="E58" s="9">
        <f>'[1]6.1処理計算'!E78+'[1]6.1処理計算'!F78</f>
        <v>20</v>
      </c>
      <c r="G58" s="8" t="str">
        <f>IF('[1]データ6.1の調整 '!C99=0,MID('[1]6.1処理計算'!B98,4,12),'[1]データ6.1の調整 '!C99)</f>
        <v>大原市場</v>
      </c>
      <c r="H58" s="9">
        <f>'[1]6.1処理計算'!G98+'[1]6.1処理計算'!H98</f>
        <v>370</v>
      </c>
      <c r="I58" s="9">
        <f t="shared" si="5"/>
        <v>888</v>
      </c>
      <c r="J58" s="9">
        <f>'[1]6.1処理計算'!C98+'[1]6.1処理計算'!D98</f>
        <v>431</v>
      </c>
      <c r="K58" s="9">
        <f>'[1]6.1処理計算'!E98+'[1]6.1処理計算'!F98</f>
        <v>457</v>
      </c>
    </row>
    <row r="59" spans="1:11" ht="15" customHeight="1" x14ac:dyDescent="0.2">
      <c r="A59" s="8" t="str">
        <f>IF('[1]データ6.1の調整 '!C80=0,MID('[1]6.1処理計算'!B79,4,12),'[1]データ6.1の調整 '!C80)</f>
        <v>南土山</v>
      </c>
      <c r="B59" s="9">
        <f>'[1]6.1処理計算'!G79+'[1]6.1処理計算'!H79</f>
        <v>427</v>
      </c>
      <c r="C59" s="9">
        <f t="shared" si="4"/>
        <v>890</v>
      </c>
      <c r="D59" s="9">
        <f>'[1]6.1処理計算'!C79+'[1]6.1処理計算'!D79</f>
        <v>464</v>
      </c>
      <c r="E59" s="9">
        <f>'[1]6.1処理計算'!E79+'[1]6.1処理計算'!F79</f>
        <v>426</v>
      </c>
      <c r="G59" s="8" t="str">
        <f>IF('[1]データ6.1の調整 '!C100=0,MID('[1]6.1処理計算'!B99,4,12),'[1]データ6.1の調整 '!C100)</f>
        <v>高野</v>
      </c>
      <c r="H59" s="9">
        <f>'[1]6.1処理計算'!G99+'[1]6.1処理計算'!H99</f>
        <v>107</v>
      </c>
      <c r="I59" s="9">
        <f t="shared" si="5"/>
        <v>274</v>
      </c>
      <c r="J59" s="9">
        <f>'[1]6.1処理計算'!C99+'[1]6.1処理計算'!D99</f>
        <v>136</v>
      </c>
      <c r="K59" s="9">
        <f>'[1]6.1処理計算'!E99+'[1]6.1処理計算'!F99</f>
        <v>138</v>
      </c>
    </row>
    <row r="60" spans="1:11" ht="15" customHeight="1" x14ac:dyDescent="0.2">
      <c r="A60" s="8" t="str">
        <f>IF('[1]データ6.1の調整 '!C81=0,MID('[1]6.1処理計算'!B80,4,12),'[1]データ6.1の調整 '!C81)</f>
        <v>北土山</v>
      </c>
      <c r="B60" s="9">
        <f>'[1]6.1処理計算'!G80+'[1]6.1処理計算'!H80</f>
        <v>766</v>
      </c>
      <c r="C60" s="9">
        <f t="shared" si="4"/>
        <v>1646</v>
      </c>
      <c r="D60" s="9">
        <f>'[1]6.1処理計算'!C80+'[1]6.1処理計算'!D80</f>
        <v>853</v>
      </c>
      <c r="E60" s="9">
        <f>'[1]6.1処理計算'!E80+'[1]6.1処理計算'!F80</f>
        <v>793</v>
      </c>
      <c r="G60" s="8" t="str">
        <f>IF('[1]データ6.1の調整 '!C101=0,MID('[1]6.1処理計算'!B100,4,12),'[1]データ6.1の調整 '!C101)</f>
        <v>油日</v>
      </c>
      <c r="H60" s="9">
        <f>'[1]6.1処理計算'!G100+'[1]6.1処理計算'!H100</f>
        <v>248</v>
      </c>
      <c r="I60" s="9">
        <f t="shared" si="5"/>
        <v>609</v>
      </c>
      <c r="J60" s="9">
        <f>'[1]6.1処理計算'!C100+'[1]6.1処理計算'!D100</f>
        <v>304</v>
      </c>
      <c r="K60" s="9">
        <f>'[1]6.1処理計算'!E100+'[1]6.1処理計算'!F100</f>
        <v>305</v>
      </c>
    </row>
    <row r="61" spans="1:11" ht="15" customHeight="1" x14ac:dyDescent="0.2">
      <c r="A61" s="8" t="str">
        <f>IF('[1]データ6.1の調整 '!C82=0,MID('[1]6.1処理計算'!B81,4,12),'[1]データ6.1の調整 '!C82)</f>
        <v>平子</v>
      </c>
      <c r="B61" s="9">
        <f>'[1]6.1処理計算'!G81+'[1]6.1処理計算'!H81</f>
        <v>24</v>
      </c>
      <c r="C61" s="9">
        <f t="shared" si="4"/>
        <v>70</v>
      </c>
      <c r="D61" s="9">
        <f>'[1]6.1処理計算'!C81+'[1]6.1処理計算'!D81</f>
        <v>37</v>
      </c>
      <c r="E61" s="9">
        <f>'[1]6.1処理計算'!E81+'[1]6.1処理計算'!F81</f>
        <v>33</v>
      </c>
      <c r="G61" s="8" t="str">
        <f>IF('[1]データ6.1の調整 '!C102=0,MID('[1]6.1処理計算'!B101,4,12),'[1]データ6.1の調整 '!C102)</f>
        <v>上野</v>
      </c>
      <c r="H61" s="9">
        <f>'[1]6.1処理計算'!G101+'[1]6.1処理計算'!H101</f>
        <v>256</v>
      </c>
      <c r="I61" s="9">
        <f t="shared" si="5"/>
        <v>628</v>
      </c>
      <c r="J61" s="9">
        <f>'[1]6.1処理計算'!C101+'[1]6.1処理計算'!D101</f>
        <v>296</v>
      </c>
      <c r="K61" s="9">
        <f>'[1]6.1処理計算'!E101+'[1]6.1処理計算'!F101</f>
        <v>332</v>
      </c>
    </row>
    <row r="62" spans="1:11" ht="15" customHeight="1" x14ac:dyDescent="0.2">
      <c r="A62" s="8" t="str">
        <f>IF('[1]データ6.1の調整 '!C83=0,MID('[1]6.1処理計算'!B82,4,12),'[1]データ6.1の調整 '!C83)</f>
        <v>瀬ノ音</v>
      </c>
      <c r="B62" s="9">
        <f>'[1]6.1処理計算'!G82+'[1]6.1処理計算'!H82</f>
        <v>50</v>
      </c>
      <c r="C62" s="9">
        <f t="shared" si="4"/>
        <v>122</v>
      </c>
      <c r="D62" s="9">
        <f>'[1]6.1処理計算'!C82+'[1]6.1処理計算'!D82</f>
        <v>60</v>
      </c>
      <c r="E62" s="9">
        <f>'[1]6.1処理計算'!E82+'[1]6.1処理計算'!F82</f>
        <v>62</v>
      </c>
      <c r="G62" s="8" t="str">
        <f>IF('[1]データ6.1の調整 '!C103=0,MID('[1]6.1処理計算'!B102,4,12),'[1]データ6.1の調整 '!C103)</f>
        <v>田堵野</v>
      </c>
      <c r="H62" s="9">
        <f>'[1]6.1処理計算'!G102+'[1]6.1処理計算'!H102</f>
        <v>166</v>
      </c>
      <c r="I62" s="9">
        <f t="shared" si="5"/>
        <v>421</v>
      </c>
      <c r="J62" s="9">
        <f>'[1]6.1処理計算'!C102+'[1]6.1処理計算'!D102</f>
        <v>197</v>
      </c>
      <c r="K62" s="9">
        <f>'[1]6.1処理計算'!E102+'[1]6.1処理計算'!F102</f>
        <v>224</v>
      </c>
    </row>
    <row r="63" spans="1:11" ht="15" customHeight="1" x14ac:dyDescent="0.2">
      <c r="A63" s="8" t="str">
        <f>IF('[1]データ6.1の調整 '!C84=0,MID('[1]6.1処理計算'!B83,4,12),'[1]データ6.1の調整 '!C84)</f>
        <v>青土</v>
      </c>
      <c r="B63" s="9">
        <f>'[1]6.1処理計算'!G83+'[1]6.1処理計算'!H83</f>
        <v>36</v>
      </c>
      <c r="C63" s="9">
        <f t="shared" si="4"/>
        <v>116</v>
      </c>
      <c r="D63" s="9">
        <f>'[1]6.1処理計算'!C83+'[1]6.1処理計算'!D83</f>
        <v>53</v>
      </c>
      <c r="E63" s="9">
        <f>'[1]6.1処理計算'!E83+'[1]6.1処理計算'!F83</f>
        <v>63</v>
      </c>
      <c r="G63" s="8" t="str">
        <f>IF('[1]データ6.1の調整 '!C104=0,MID('[1]6.1処理計算'!B103,4,12),'[1]データ6.1の調整 '!C104)</f>
        <v>滝</v>
      </c>
      <c r="H63" s="9">
        <f>'[1]6.1処理計算'!G103+'[1]6.1処理計算'!H103</f>
        <v>222</v>
      </c>
      <c r="I63" s="9">
        <f t="shared" si="5"/>
        <v>562</v>
      </c>
      <c r="J63" s="9">
        <f>'[1]6.1処理計算'!C103+'[1]6.1処理計算'!D103</f>
        <v>275</v>
      </c>
      <c r="K63" s="9">
        <f>'[1]6.1処理計算'!E103+'[1]6.1処理計算'!F103</f>
        <v>287</v>
      </c>
    </row>
    <row r="64" spans="1:11" ht="15" customHeight="1" x14ac:dyDescent="0.2">
      <c r="A64" s="8" t="str">
        <f>IF('[1]データ6.1の調整 '!C85=0,MID('[1]6.1処理計算'!B84,4,12),'[1]データ6.1の調整 '!C85)</f>
        <v>野上野</v>
      </c>
      <c r="B64" s="9">
        <f>'[1]6.1処理計算'!G84+'[1]6.1処理計算'!H84</f>
        <v>102</v>
      </c>
      <c r="C64" s="9">
        <f t="shared" si="4"/>
        <v>199</v>
      </c>
      <c r="D64" s="9">
        <f>'[1]6.1処理計算'!C84+'[1]6.1処理計算'!D84</f>
        <v>109</v>
      </c>
      <c r="E64" s="9">
        <f>'[1]6.1処理計算'!E84+'[1]6.1処理計算'!F84</f>
        <v>90</v>
      </c>
      <c r="G64" s="8" t="str">
        <f>IF('[1]データ6.1の調整 '!C105=0,MID('[1]6.1処理計算'!B104,4,12),'[1]データ6.1の調整 '!C105)</f>
        <v>毛枚</v>
      </c>
      <c r="H64" s="9">
        <f>'[1]6.1処理計算'!G104+'[1]6.1処理計算'!H104</f>
        <v>51</v>
      </c>
      <c r="I64" s="9">
        <f t="shared" si="5"/>
        <v>123</v>
      </c>
      <c r="J64" s="9">
        <f>'[1]6.1処理計算'!C104+'[1]6.1処理計算'!D104</f>
        <v>56</v>
      </c>
      <c r="K64" s="9">
        <f>'[1]6.1処理計算'!E104+'[1]6.1処理計算'!F104</f>
        <v>67</v>
      </c>
    </row>
    <row r="65" spans="1:11" ht="15" customHeight="1" x14ac:dyDescent="0.2">
      <c r="A65" s="8" t="str">
        <f>IF('[1]データ6.1の調整 '!C86=0,MID('[1]6.1処理計算'!B85,4,12),'[1]データ6.1の調整 '!C86)</f>
        <v>大澤</v>
      </c>
      <c r="B65" s="9">
        <f>'[1]6.1処理計算'!G85+'[1]6.1処理計算'!H85</f>
        <v>26</v>
      </c>
      <c r="C65" s="9">
        <f t="shared" si="4"/>
        <v>70</v>
      </c>
      <c r="D65" s="9">
        <f>'[1]6.1処理計算'!C85+'[1]6.1処理計算'!D85</f>
        <v>28</v>
      </c>
      <c r="E65" s="9">
        <f>'[1]6.1処理計算'!E85+'[1]6.1処理計算'!F85</f>
        <v>42</v>
      </c>
      <c r="G65" s="8" t="str">
        <f>IF('[1]データ6.1の調整 '!C106=0,MID('[1]6.1処理計算'!B105,4,12),'[1]データ6.1の調整 '!C106)</f>
        <v>和田</v>
      </c>
      <c r="H65" s="9">
        <f>'[1]6.1処理計算'!G105+'[1]6.1処理計算'!H105</f>
        <v>89</v>
      </c>
      <c r="I65" s="9">
        <f t="shared" si="5"/>
        <v>235</v>
      </c>
      <c r="J65" s="9">
        <f>'[1]6.1処理計算'!C105+'[1]6.1処理計算'!D105</f>
        <v>108</v>
      </c>
      <c r="K65" s="9">
        <f>'[1]6.1処理計算'!E105+'[1]6.1処理計算'!F105</f>
        <v>127</v>
      </c>
    </row>
    <row r="66" spans="1:11" ht="15" customHeight="1" x14ac:dyDescent="0.2">
      <c r="A66" s="8" t="str">
        <f>IF('[1]データ6.1の調整 '!C87=0,MID('[1]6.1処理計算'!B86,4,12),'[1]データ6.1の調整 '!C87)</f>
        <v>頓宮</v>
      </c>
      <c r="B66" s="9">
        <f>'[1]6.1処理計算'!G86+'[1]6.1処理計算'!H86</f>
        <v>90</v>
      </c>
      <c r="C66" s="9">
        <f t="shared" si="4"/>
        <v>246</v>
      </c>
      <c r="D66" s="9">
        <f>'[1]6.1処理計算'!C86+'[1]6.1処理計算'!D86</f>
        <v>117</v>
      </c>
      <c r="E66" s="9">
        <f>'[1]6.1処理計算'!E86+'[1]6.1処理計算'!F86</f>
        <v>129</v>
      </c>
      <c r="G66" s="8" t="str">
        <f>IF('[1]データ6.1の調整 '!C107=0,MID('[1]6.1処理計算'!B106,4,12),'[1]データ6.1の調整 '!C107)</f>
        <v>高嶺</v>
      </c>
      <c r="H66" s="9">
        <f>'[1]6.1処理計算'!G106+'[1]6.1処理計算'!H106</f>
        <v>43</v>
      </c>
      <c r="I66" s="9">
        <f t="shared" si="5"/>
        <v>110</v>
      </c>
      <c r="J66" s="9">
        <f>'[1]6.1処理計算'!C106+'[1]6.1処理計算'!D106</f>
        <v>50</v>
      </c>
      <c r="K66" s="9">
        <f>'[1]6.1処理計算'!E106+'[1]6.1処理計算'!F106</f>
        <v>60</v>
      </c>
    </row>
    <row r="67" spans="1:11" ht="15" customHeight="1" x14ac:dyDescent="0.2">
      <c r="A67" s="8" t="str">
        <f>IF('[1]データ6.1の調整 '!C88=0,MID('[1]6.1処理計算'!B87,4,12),'[1]データ6.1の調整 '!C88)</f>
        <v>前野</v>
      </c>
      <c r="B67" s="9">
        <f>'[1]6.1処理計算'!G87+'[1]6.1処理計算'!H87</f>
        <v>144</v>
      </c>
      <c r="C67" s="9">
        <f t="shared" si="4"/>
        <v>308</v>
      </c>
      <c r="D67" s="9">
        <f>'[1]6.1処理計算'!C87+'[1]6.1処理計算'!D87</f>
        <v>169</v>
      </c>
      <c r="E67" s="9">
        <f>'[1]6.1処理計算'!E87+'[1]6.1処理計算'!F87</f>
        <v>139</v>
      </c>
      <c r="G67" s="8" t="str">
        <f>IF('[1]データ6.1の調整 '!C108=0,MID('[1]6.1処理計算'!B107,4,12),'[1]データ6.1の調整 '!C108)</f>
        <v>五反田</v>
      </c>
      <c r="H67" s="9">
        <f>'[1]6.1処理計算'!G107+'[1]6.1処理計算'!H107</f>
        <v>79</v>
      </c>
      <c r="I67" s="9">
        <f t="shared" si="5"/>
        <v>180</v>
      </c>
      <c r="J67" s="9">
        <f>'[1]6.1処理計算'!C107+'[1]6.1処理計算'!D107</f>
        <v>84</v>
      </c>
      <c r="K67" s="9">
        <f>'[1]6.1処理計算'!E107+'[1]6.1処理計算'!F107</f>
        <v>96</v>
      </c>
    </row>
    <row r="68" spans="1:11" ht="15" customHeight="1" x14ac:dyDescent="0.2">
      <c r="A68" s="8" t="str">
        <f>IF('[1]データ6.1の調整 '!C89=0,MID('[1]6.1処理計算'!B88,4,12),'[1]データ6.1の調整 '!C89)</f>
        <v>市場</v>
      </c>
      <c r="B68" s="9">
        <f>'[1]6.1処理計算'!G88+'[1]6.1処理計算'!H88</f>
        <v>112</v>
      </c>
      <c r="C68" s="9">
        <f t="shared" si="4"/>
        <v>298</v>
      </c>
      <c r="D68" s="9">
        <f>'[1]6.1処理計算'!C88+'[1]6.1処理計算'!D88</f>
        <v>152</v>
      </c>
      <c r="E68" s="9">
        <f>'[1]6.1処理計算'!E88+'[1]6.1処理計算'!F88</f>
        <v>146</v>
      </c>
      <c r="G68" s="8" t="str">
        <f>IF('[1]データ6.1の調整 '!C109=0,MID('[1]6.1処理計算'!B108,4,12),'[1]データ6.1の調整 '!C109)</f>
        <v>小佐治</v>
      </c>
      <c r="H68" s="9">
        <f>'[1]6.1処理計算'!G108+'[1]6.1処理計算'!H108</f>
        <v>169</v>
      </c>
      <c r="I68" s="9">
        <f t="shared" si="5"/>
        <v>500</v>
      </c>
      <c r="J68" s="9">
        <f>'[1]6.1処理計算'!C108+'[1]6.1処理計算'!D108</f>
        <v>238</v>
      </c>
      <c r="K68" s="9">
        <f>'[1]6.1処理計算'!E108+'[1]6.1処理計算'!F108</f>
        <v>262</v>
      </c>
    </row>
    <row r="69" spans="1:11" ht="15" customHeight="1" x14ac:dyDescent="0.2">
      <c r="A69" s="8" t="str">
        <f>IF('[1]データ6.1の調整 '!C90=0,MID('[1]6.1処理計算'!B89,4,12),'[1]データ6.1の調整 '!C90)</f>
        <v>徳原</v>
      </c>
      <c r="B69" s="9">
        <f>'[1]6.1処理計算'!G89+'[1]6.1処理計算'!H89</f>
        <v>182</v>
      </c>
      <c r="C69" s="9">
        <f t="shared" si="4"/>
        <v>470</v>
      </c>
      <c r="D69" s="9">
        <f>'[1]6.1処理計算'!C89+'[1]6.1処理計算'!D89</f>
        <v>229</v>
      </c>
      <c r="E69" s="9">
        <f>'[1]6.1処理計算'!E89+'[1]6.1処理計算'!F89</f>
        <v>241</v>
      </c>
      <c r="G69" s="8" t="str">
        <f>IF('[1]データ6.1の調整 '!C110=0,MID('[1]6.1処理計算'!B109,4,12),'[1]データ6.1の調整 '!C110)</f>
        <v>神保</v>
      </c>
      <c r="H69" s="9">
        <f>'[1]6.1処理計算'!G109+'[1]6.1処理計算'!H109</f>
        <v>135</v>
      </c>
      <c r="I69" s="9">
        <f t="shared" si="5"/>
        <v>374</v>
      </c>
      <c r="J69" s="9">
        <f>'[1]6.1処理計算'!C109+'[1]6.1処理計算'!D109</f>
        <v>179</v>
      </c>
      <c r="K69" s="9">
        <f>'[1]6.1処理計算'!E109+'[1]6.1処理計算'!F109</f>
        <v>195</v>
      </c>
    </row>
    <row r="70" spans="1:11" ht="15" customHeight="1" x14ac:dyDescent="0.2">
      <c r="A70" s="8" t="str">
        <f>IF('[1]データ6.1の調整 '!C91=0,MID('[1]6.1処理計算'!B90,4,12),'[1]データ6.1の調整 '!C91)</f>
        <v>大野</v>
      </c>
      <c r="B70" s="9">
        <f>'[1]6.1処理計算'!G90+'[1]6.1処理計算'!H90</f>
        <v>534</v>
      </c>
      <c r="C70" s="9">
        <f t="shared" si="4"/>
        <v>1200</v>
      </c>
      <c r="D70" s="9">
        <f>'[1]6.1処理計算'!C90+'[1]6.1処理計算'!D90</f>
        <v>637</v>
      </c>
      <c r="E70" s="9">
        <f>'[1]6.1処理計算'!E90+'[1]6.1処理計算'!F90</f>
        <v>563</v>
      </c>
      <c r="G70" s="8" t="str">
        <f>IF('[1]データ6.1の調整 '!C111=0,MID('[1]6.1処理計算'!B110,4,12),'[1]データ6.1の調整 '!C111)</f>
        <v>隠岐</v>
      </c>
      <c r="H70" s="9">
        <f>'[1]6.1処理計算'!G110+'[1]6.1処理計算'!H110</f>
        <v>112</v>
      </c>
      <c r="I70" s="9">
        <f t="shared" si="5"/>
        <v>300</v>
      </c>
      <c r="J70" s="9">
        <f>'[1]6.1処理計算'!C110+'[1]6.1処理計算'!D110</f>
        <v>137</v>
      </c>
      <c r="K70" s="9">
        <f>'[1]6.1処理計算'!E110+'[1]6.1処理計算'!F110</f>
        <v>163</v>
      </c>
    </row>
    <row r="71" spans="1:11" ht="15" customHeight="1" x14ac:dyDescent="0.2">
      <c r="G71" s="8" t="str">
        <f>IF('[1]データ6.1の調整 '!C112=0,MID('[1]6.1処理計算'!B111,4,12),'[1]データ6.1の調整 '!C112)</f>
        <v>岩室</v>
      </c>
      <c r="H71" s="9">
        <f>'[1]6.1処理計算'!G111+'[1]6.1処理計算'!H111</f>
        <v>155</v>
      </c>
      <c r="I71" s="9">
        <f t="shared" si="5"/>
        <v>366</v>
      </c>
      <c r="J71" s="9">
        <f>'[1]6.1処理計算'!C111+'[1]6.1処理計算'!D111</f>
        <v>172</v>
      </c>
      <c r="K71" s="9">
        <f>'[1]6.1処理計算'!E111+'[1]6.1処理計算'!F111</f>
        <v>194</v>
      </c>
    </row>
    <row r="72" spans="1:11" ht="15" customHeight="1" x14ac:dyDescent="0.2">
      <c r="G72" s="8" t="str">
        <f>IF('[1]データ6.1の調整 '!C113=0,MID('[1]6.1処理計算'!B112,4,12),'[1]データ6.1の調整 '!C113)</f>
        <v>拝坂</v>
      </c>
      <c r="H72" s="9">
        <f>'[1]6.1処理計算'!G112+'[1]6.1処理計算'!H112</f>
        <v>188</v>
      </c>
      <c r="I72" s="9">
        <f t="shared" si="5"/>
        <v>431</v>
      </c>
      <c r="J72" s="9">
        <f>'[1]6.1処理計算'!C112+'[1]6.1処理計算'!D112</f>
        <v>212</v>
      </c>
      <c r="K72" s="9">
        <f>'[1]6.1処理計算'!E112+'[1]6.1処理計算'!F112</f>
        <v>219</v>
      </c>
    </row>
    <row r="73" spans="1:11" ht="15" customHeight="1" x14ac:dyDescent="0.2">
      <c r="G73" s="8" t="str">
        <f>IF('[1]データ6.1の調整 '!C114=0,MID('[1]6.1処理計算'!B113,4,12),'[1]データ6.1の調整 '!C114)</f>
        <v>鹿深台</v>
      </c>
      <c r="H73" s="9">
        <f>'[1]6.1処理計算'!G113+'[1]6.1処理計算'!H113</f>
        <v>142</v>
      </c>
      <c r="I73" s="9">
        <f t="shared" si="5"/>
        <v>394</v>
      </c>
      <c r="J73" s="9">
        <f>'[1]6.1処理計算'!C113+'[1]6.1処理計算'!D113</f>
        <v>200</v>
      </c>
      <c r="K73" s="9">
        <f>'[1]6.1処理計算'!E113+'[1]6.1処理計算'!F113</f>
        <v>194</v>
      </c>
    </row>
    <row r="80" spans="1:11" ht="15" customHeight="1" x14ac:dyDescent="0.2">
      <c r="F80" s="7"/>
    </row>
    <row r="89" spans="1:11" ht="15" customHeight="1" thickBot="1" x14ac:dyDescent="0.25"/>
    <row r="90" spans="1:11" ht="15" customHeight="1" thickBot="1" x14ac:dyDescent="0.25">
      <c r="A90" s="11" t="str">
        <f>MID(A49,2,3)&amp;" 計"</f>
        <v>土山町 計</v>
      </c>
      <c r="B90" s="12">
        <f>SUM(B51:B70)</f>
        <v>3031</v>
      </c>
      <c r="C90" s="12">
        <f>SUM(C51:C70)</f>
        <v>6798</v>
      </c>
      <c r="D90" s="12">
        <f>SUM(D51:D70)</f>
        <v>3483</v>
      </c>
      <c r="E90" s="12">
        <f>SUM(E51:E70)</f>
        <v>3315</v>
      </c>
      <c r="G90" s="11" t="str">
        <f>MID(G49,2,3)&amp;" 計"</f>
        <v>甲賀町 計</v>
      </c>
      <c r="H90" s="12">
        <f>SUM(H51:H73)</f>
        <v>3659</v>
      </c>
      <c r="I90" s="12">
        <f>SUM(I51:I73)</f>
        <v>9155</v>
      </c>
      <c r="J90" s="12">
        <f>SUM(J51:J73)</f>
        <v>4408</v>
      </c>
      <c r="K90" s="12">
        <f>SUM(K51:K73)</f>
        <v>4747</v>
      </c>
    </row>
    <row r="92" spans="1:11" ht="15" customHeight="1" x14ac:dyDescent="0.2">
      <c r="A92" s="4" t="s">
        <v>14</v>
      </c>
      <c r="G92" s="4" t="s">
        <v>15</v>
      </c>
      <c r="H92" s="5"/>
      <c r="I92" s="5"/>
      <c r="J92" s="5"/>
      <c r="K92" s="3"/>
    </row>
    <row r="93" spans="1:11" ht="15" customHeight="1" x14ac:dyDescent="0.2">
      <c r="A93" s="6" t="s">
        <v>3</v>
      </c>
      <c r="B93" s="6" t="s">
        <v>4</v>
      </c>
      <c r="C93" s="6" t="s">
        <v>5</v>
      </c>
      <c r="D93" s="6" t="s">
        <v>6</v>
      </c>
      <c r="E93" s="6" t="s">
        <v>7</v>
      </c>
      <c r="F93" s="7"/>
      <c r="G93" s="6" t="str">
        <f>A93</f>
        <v>大字名</v>
      </c>
      <c r="H93" s="6" t="str">
        <f t="shared" ref="H93:K93" si="6">B93</f>
        <v>世帯数</v>
      </c>
      <c r="I93" s="6" t="str">
        <f t="shared" si="6"/>
        <v>人口</v>
      </c>
      <c r="J93" s="6" t="str">
        <f t="shared" si="6"/>
        <v>男</v>
      </c>
      <c r="K93" s="6" t="str">
        <f t="shared" si="6"/>
        <v>女</v>
      </c>
    </row>
    <row r="94" spans="1:11" ht="15" customHeight="1" x14ac:dyDescent="0.2">
      <c r="A94" s="8" t="str">
        <f>IF('[1]データ6.1の調整 '!C115=0,MID('[1]6.1処理計算'!B114,4,12),'[1]データ6.1の調整 '!C115)</f>
        <v>寺庄</v>
      </c>
      <c r="B94" s="9">
        <f>'[1]6.1処理計算'!G114+'[1]6.1処理計算'!H114</f>
        <v>1018</v>
      </c>
      <c r="C94" s="9">
        <f>D94+E94</f>
        <v>2294</v>
      </c>
      <c r="D94" s="9">
        <f>'[1]6.1処理計算'!C114+'[1]6.1処理計算'!D114</f>
        <v>1148</v>
      </c>
      <c r="E94" s="9">
        <f>'[1]6.1処理計算'!E114+'[1]6.1処理計算'!F114</f>
        <v>1146</v>
      </c>
      <c r="G94" s="8" t="str">
        <f>IF('[1]データ6.1の調整 '!C154=0,MID('[1]6.1処理計算'!B153,4,12),'[1]データ6.1の調整 '!C154)</f>
        <v>長野</v>
      </c>
      <c r="H94" s="9">
        <f>'[1]6.1処理計算'!G153+'[1]6.1処理計算'!H153</f>
        <v>1366</v>
      </c>
      <c r="I94" s="9">
        <f>J94+K94</f>
        <v>3050</v>
      </c>
      <c r="J94" s="9">
        <f>'[1]6.1処理計算'!C153+'[1]6.1処理計算'!D153</f>
        <v>1513</v>
      </c>
      <c r="K94" s="9">
        <f>'[1]6.1処理計算'!E153+'[1]6.1処理計算'!F153</f>
        <v>1537</v>
      </c>
    </row>
    <row r="95" spans="1:11" ht="15" customHeight="1" x14ac:dyDescent="0.2">
      <c r="A95" s="8" t="str">
        <f>IF('[1]データ6.1の調整 '!C116=0,MID('[1]6.1処理計算'!B115,4,12),'[1]データ6.1の調整 '!C116)</f>
        <v>葛木</v>
      </c>
      <c r="B95" s="9">
        <f>'[1]6.1処理計算'!G115+'[1]6.1処理計算'!H115</f>
        <v>304</v>
      </c>
      <c r="C95" s="9">
        <f t="shared" ref="C95:C132" si="7">D95+E95</f>
        <v>747</v>
      </c>
      <c r="D95" s="9">
        <f>'[1]6.1処理計算'!C115+'[1]6.1処理計算'!D115</f>
        <v>383</v>
      </c>
      <c r="E95" s="9">
        <f>'[1]6.1処理計算'!E115+'[1]6.1処理計算'!F115</f>
        <v>364</v>
      </c>
      <c r="G95" s="8" t="str">
        <f>IF('[1]データ6.1の調整 '!C155=0,MID('[1]6.1処理計算'!B154,4,12),'[1]データ6.1の調整 '!C155)</f>
        <v>神山</v>
      </c>
      <c r="H95" s="9">
        <f>'[1]6.1処理計算'!G154+'[1]6.1処理計算'!H154</f>
        <v>443</v>
      </c>
      <c r="I95" s="9">
        <f t="shared" ref="I95:I112" si="8">J95+K95</f>
        <v>836</v>
      </c>
      <c r="J95" s="9">
        <f>'[1]6.1処理計算'!C154+'[1]6.1処理計算'!D154</f>
        <v>451</v>
      </c>
      <c r="K95" s="9">
        <f>'[1]6.1処理計算'!E154+'[1]6.1処理計算'!F154</f>
        <v>385</v>
      </c>
    </row>
    <row r="96" spans="1:11" ht="15" customHeight="1" x14ac:dyDescent="0.2">
      <c r="A96" s="8" t="str">
        <f>IF('[1]データ6.1の調整 '!C117=0,MID('[1]6.1処理計算'!B116,4,12),'[1]データ6.1の調整 '!C117)</f>
        <v>深川</v>
      </c>
      <c r="B96" s="9">
        <f>'[1]6.1処理計算'!G116+'[1]6.1処理計算'!H116</f>
        <v>965</v>
      </c>
      <c r="C96" s="9">
        <f t="shared" si="7"/>
        <v>2253</v>
      </c>
      <c r="D96" s="9">
        <f>'[1]6.1処理計算'!C116+'[1]6.1処理計算'!D116</f>
        <v>1080</v>
      </c>
      <c r="E96" s="9">
        <f>'[1]6.1処理計算'!E116+'[1]6.1処理計算'!F116</f>
        <v>1173</v>
      </c>
      <c r="G96" s="8" t="str">
        <f>IF('[1]データ6.1の調整 '!C156=0,MID('[1]6.1処理計算'!B155,4,12),'[1]データ6.1の調整 '!C156)</f>
        <v>江田</v>
      </c>
      <c r="H96" s="9">
        <f>'[1]6.1処理計算'!G155+'[1]6.1処理計算'!H155</f>
        <v>365</v>
      </c>
      <c r="I96" s="9">
        <f t="shared" si="8"/>
        <v>819</v>
      </c>
      <c r="J96" s="9">
        <f>'[1]6.1処理計算'!C155+'[1]6.1処理計算'!D155</f>
        <v>402</v>
      </c>
      <c r="K96" s="9">
        <f>'[1]6.1処理計算'!E155+'[1]6.1処理計算'!F155</f>
        <v>417</v>
      </c>
    </row>
    <row r="97" spans="1:11" ht="15" customHeight="1" x14ac:dyDescent="0.2">
      <c r="A97" s="8" t="str">
        <f>IF('[1]データ6.1の調整 '!C118=0,MID('[1]6.1処理計算'!B117,4,12),'[1]データ6.1の調整 '!C118)</f>
        <v>深川市場</v>
      </c>
      <c r="B97" s="9">
        <f>'[1]6.1処理計算'!G117+'[1]6.1処理計算'!H117</f>
        <v>61</v>
      </c>
      <c r="C97" s="9">
        <f t="shared" si="7"/>
        <v>117</v>
      </c>
      <c r="D97" s="9">
        <f>'[1]6.1処理計算'!C117+'[1]6.1処理計算'!D117</f>
        <v>53</v>
      </c>
      <c r="E97" s="9">
        <f>'[1]6.1処理計算'!E117+'[1]6.1処理計算'!F117</f>
        <v>64</v>
      </c>
      <c r="G97" s="8" t="str">
        <f>IF('[1]データ6.1の調整 '!C157=0,MID('[1]6.1処理計算'!B156,4,12),'[1]データ6.1の調整 '!C157)</f>
        <v>田代</v>
      </c>
      <c r="H97" s="9">
        <f>'[1]6.1処理計算'!G156+'[1]6.1処理計算'!H156</f>
        <v>149</v>
      </c>
      <c r="I97" s="9">
        <f t="shared" si="8"/>
        <v>215</v>
      </c>
      <c r="J97" s="9">
        <f>'[1]6.1処理計算'!C156+'[1]6.1処理計算'!D156</f>
        <v>98</v>
      </c>
      <c r="K97" s="9">
        <f>'[1]6.1処理計算'!E156+'[1]6.1処理計算'!F156</f>
        <v>117</v>
      </c>
    </row>
    <row r="98" spans="1:11" ht="15" customHeight="1" x14ac:dyDescent="0.2">
      <c r="A98" s="8" t="str">
        <f>IF('[1]データ6.1の調整 '!C119=0,MID('[1]6.1処理計算'!B118,4,12),'[1]データ6.1の調整 '!C119)</f>
        <v>稗谷</v>
      </c>
      <c r="B98" s="9">
        <f>'[1]6.1処理計算'!G118+'[1]6.1処理計算'!H118</f>
        <v>203</v>
      </c>
      <c r="C98" s="9">
        <f t="shared" si="7"/>
        <v>625</v>
      </c>
      <c r="D98" s="9">
        <f>'[1]6.1処理計算'!C118+'[1]6.1処理計算'!D118</f>
        <v>319</v>
      </c>
      <c r="E98" s="9">
        <f>'[1]6.1処理計算'!E118+'[1]6.1処理計算'!F118</f>
        <v>306</v>
      </c>
      <c r="G98" s="8" t="str">
        <f>IF('[1]データ6.1の調整 '!C158=0,MID('[1]6.1処理計算'!B157,4,12),'[1]データ6.1の調整 '!C158)</f>
        <v>畑</v>
      </c>
      <c r="H98" s="9">
        <f>'[1]6.1処理計算'!G157+'[1]6.1処理計算'!H157</f>
        <v>50</v>
      </c>
      <c r="I98" s="9">
        <f t="shared" si="8"/>
        <v>118</v>
      </c>
      <c r="J98" s="9">
        <f>'[1]6.1処理計算'!C157+'[1]6.1処理計算'!D157</f>
        <v>56</v>
      </c>
      <c r="K98" s="9">
        <f>'[1]6.1処理計算'!E157+'[1]6.1処理計算'!F157</f>
        <v>62</v>
      </c>
    </row>
    <row r="99" spans="1:11" ht="15" customHeight="1" x14ac:dyDescent="0.2">
      <c r="A99" s="8" t="str">
        <f>IF('[1]データ6.1の調整 '!C120=0,MID('[1]6.1処理計算'!B119,4,12),'[1]データ6.1の調整 '!C120)</f>
        <v>森尻</v>
      </c>
      <c r="B99" s="9">
        <f>'[1]6.1処理計算'!G119+'[1]6.1処理計算'!H119</f>
        <v>82</v>
      </c>
      <c r="C99" s="9">
        <f t="shared" si="7"/>
        <v>197</v>
      </c>
      <c r="D99" s="9">
        <f>'[1]6.1処理計算'!C119+'[1]6.1処理計算'!D119</f>
        <v>95</v>
      </c>
      <c r="E99" s="9">
        <f>'[1]6.1処理計算'!E119+'[1]6.1処理計算'!F119</f>
        <v>102</v>
      </c>
      <c r="G99" s="8" t="str">
        <f>IF('[1]データ6.1の調整 '!C159=0,MID('[1]6.1処理計算'!B158,4,12),'[1]データ6.1の調整 '!C159)</f>
        <v>宮町</v>
      </c>
      <c r="H99" s="9">
        <f>'[1]6.1処理計算'!G158+'[1]6.1処理計算'!H158</f>
        <v>123</v>
      </c>
      <c r="I99" s="9">
        <f t="shared" si="8"/>
        <v>293</v>
      </c>
      <c r="J99" s="9">
        <f>'[1]6.1処理計算'!C158+'[1]6.1処理計算'!D158</f>
        <v>131</v>
      </c>
      <c r="K99" s="9">
        <f>'[1]6.1処理計算'!E158+'[1]6.1処理計算'!F158</f>
        <v>162</v>
      </c>
    </row>
    <row r="100" spans="1:11" ht="15" customHeight="1" x14ac:dyDescent="0.2">
      <c r="A100" s="8" t="str">
        <f>IF('[1]データ6.1の調整 '!C121=0,MID('[1]6.1処理計算'!B120,4,12),'[1]データ6.1の調整 '!C121)</f>
        <v>宝木</v>
      </c>
      <c r="B100" s="9">
        <f>'[1]6.1処理計算'!G120+'[1]6.1処理計算'!H120</f>
        <v>46</v>
      </c>
      <c r="C100" s="9">
        <f t="shared" si="7"/>
        <v>109</v>
      </c>
      <c r="D100" s="9">
        <f>'[1]6.1処理計算'!C120+'[1]6.1処理計算'!D120</f>
        <v>54</v>
      </c>
      <c r="E100" s="9">
        <f>'[1]6.1処理計算'!E120+'[1]6.1処理計算'!F120</f>
        <v>55</v>
      </c>
      <c r="G100" s="8" t="str">
        <f>IF('[1]データ6.1の調整 '!C160=0,MID('[1]6.1処理計算'!B159,4,12),'[1]データ6.1の調整 '!C160)</f>
        <v>黄瀬</v>
      </c>
      <c r="H100" s="9">
        <f>'[1]6.1処理計算'!G159+'[1]6.1処理計算'!H159</f>
        <v>264</v>
      </c>
      <c r="I100" s="9">
        <f t="shared" si="8"/>
        <v>570</v>
      </c>
      <c r="J100" s="9">
        <f>'[1]6.1処理計算'!C159+'[1]6.1処理計算'!D159</f>
        <v>288</v>
      </c>
      <c r="K100" s="9">
        <f>'[1]6.1処理計算'!E159+'[1]6.1処理計算'!F159</f>
        <v>282</v>
      </c>
    </row>
    <row r="101" spans="1:11" ht="15" customHeight="1" x14ac:dyDescent="0.2">
      <c r="A101" s="8" t="str">
        <f>IF('[1]データ6.1の調整 '!C122=0,MID('[1]6.1処理計算'!B121,4,12),'[1]データ6.1の調整 '!C122)</f>
        <v>池田</v>
      </c>
      <c r="B101" s="9">
        <f>'[1]6.1処理計算'!G121+'[1]6.1処理計算'!H121</f>
        <v>462</v>
      </c>
      <c r="C101" s="9">
        <f t="shared" si="7"/>
        <v>1146</v>
      </c>
      <c r="D101" s="9">
        <f>'[1]6.1処理計算'!C121+'[1]6.1処理計算'!D121</f>
        <v>554</v>
      </c>
      <c r="E101" s="9">
        <f>'[1]6.1処理計算'!E121+'[1]6.1処理計算'!F121</f>
        <v>592</v>
      </c>
      <c r="G101" s="8" t="str">
        <f>IF('[1]データ6.1の調整 '!C161=0,MID('[1]6.1処理計算'!B160,4,12),'[1]データ6.1の調整 '!C161)</f>
        <v>牧</v>
      </c>
      <c r="H101" s="9">
        <f>'[1]6.1処理計算'!G160+'[1]6.1処理計算'!H160</f>
        <v>442</v>
      </c>
      <c r="I101" s="9">
        <f t="shared" si="8"/>
        <v>885</v>
      </c>
      <c r="J101" s="9">
        <f>'[1]6.1処理計算'!C160+'[1]6.1処理計算'!D160</f>
        <v>421</v>
      </c>
      <c r="K101" s="9">
        <f>'[1]6.1処理計算'!E160+'[1]6.1処理計算'!F160</f>
        <v>464</v>
      </c>
    </row>
    <row r="102" spans="1:11" ht="15" customHeight="1" x14ac:dyDescent="0.2">
      <c r="A102" s="8" t="str">
        <f>IF('[1]データ6.1の調整 '!C123=0,MID('[1]6.1処理計算'!B122,4,12),'[1]データ6.1の調整 '!C123)</f>
        <v>磯尾</v>
      </c>
      <c r="B102" s="9">
        <f>'[1]6.1処理計算'!G122+'[1]6.1処理計算'!H122</f>
        <v>95</v>
      </c>
      <c r="C102" s="9">
        <f t="shared" si="7"/>
        <v>224</v>
      </c>
      <c r="D102" s="9">
        <f>'[1]6.1処理計算'!C122+'[1]6.1処理計算'!D122</f>
        <v>110</v>
      </c>
      <c r="E102" s="9">
        <f>'[1]6.1処理計算'!E122+'[1]6.1処理計算'!F122</f>
        <v>114</v>
      </c>
      <c r="G102" s="8" t="str">
        <f>IF('[1]データ6.1の調整 '!C162=0,MID('[1]6.1処理計算'!B161,4,12),'[1]データ6.1の調整 '!C162)</f>
        <v>勅旨</v>
      </c>
      <c r="H102" s="9">
        <f>'[1]6.1処理計算'!G161+'[1]6.1処理計算'!H161</f>
        <v>429</v>
      </c>
      <c r="I102" s="9">
        <f t="shared" si="8"/>
        <v>859</v>
      </c>
      <c r="J102" s="9">
        <f>'[1]6.1処理計算'!C161+'[1]6.1処理計算'!D161</f>
        <v>426</v>
      </c>
      <c r="K102" s="9">
        <f>'[1]6.1処理計算'!E161+'[1]6.1処理計算'!F161</f>
        <v>433</v>
      </c>
    </row>
    <row r="103" spans="1:11" ht="15" customHeight="1" x14ac:dyDescent="0.2">
      <c r="A103" s="8" t="str">
        <f>IF('[1]データ6.1の調整 '!C124=0,MID('[1]6.1処理計算'!B123,4,12),'[1]データ6.1の調整 '!C124)</f>
        <v>竜法師</v>
      </c>
      <c r="B103" s="9">
        <f>'[1]6.1処理計算'!G123+'[1]6.1処理計算'!H123</f>
        <v>222</v>
      </c>
      <c r="C103" s="9">
        <f t="shared" si="7"/>
        <v>585</v>
      </c>
      <c r="D103" s="9">
        <f>'[1]6.1処理計算'!C123+'[1]6.1処理計算'!D123</f>
        <v>290</v>
      </c>
      <c r="E103" s="9">
        <f>'[1]6.1処理計算'!E123+'[1]6.1処理計算'!F123</f>
        <v>295</v>
      </c>
      <c r="G103" s="8" t="str">
        <f>IF('[1]データ6.1の調整 '!C163=0,MID('[1]6.1処理計算'!B162,4,12),'[1]データ6.1の調整 '!C163)</f>
        <v>柞原</v>
      </c>
      <c r="H103" s="9">
        <f>'[1]6.1処理計算'!G162+'[1]6.1処理計算'!H162</f>
        <v>103</v>
      </c>
      <c r="I103" s="9">
        <f t="shared" si="8"/>
        <v>245</v>
      </c>
      <c r="J103" s="9">
        <f>'[1]6.1処理計算'!C162+'[1]6.1処理計算'!D162</f>
        <v>116</v>
      </c>
      <c r="K103" s="9">
        <f>'[1]6.1処理計算'!E162+'[1]6.1処理計算'!F162</f>
        <v>129</v>
      </c>
    </row>
    <row r="104" spans="1:11" ht="15" customHeight="1" x14ac:dyDescent="0.2">
      <c r="A104" s="8" t="str">
        <f>IF('[1]データ6.1の調整 '!C125=0,MID('[1]6.1処理計算'!B124,4,12),'[1]データ6.1の調整 '!C125)</f>
        <v>野尻</v>
      </c>
      <c r="B104" s="9">
        <f>'[1]6.1処理計算'!G124+'[1]6.1処理計算'!H124</f>
        <v>228</v>
      </c>
      <c r="C104" s="9">
        <f t="shared" si="7"/>
        <v>538</v>
      </c>
      <c r="D104" s="9">
        <f>'[1]6.1処理計算'!C124+'[1]6.1処理計算'!D124</f>
        <v>277</v>
      </c>
      <c r="E104" s="9">
        <f>'[1]6.1処理計算'!E124+'[1]6.1処理計算'!F124</f>
        <v>261</v>
      </c>
      <c r="G104" s="8" t="str">
        <f>IF('[1]データ6.1の調整 '!C164=0,MID('[1]6.1処理計算'!B163,4,12),'[1]データ6.1の調整 '!C164)</f>
        <v>中野</v>
      </c>
      <c r="H104" s="9">
        <f>'[1]6.1処理計算'!G163+'[1]6.1処理計算'!H163</f>
        <v>243</v>
      </c>
      <c r="I104" s="9">
        <f t="shared" si="8"/>
        <v>514</v>
      </c>
      <c r="J104" s="9">
        <f>'[1]6.1処理計算'!C163+'[1]6.1処理計算'!D163</f>
        <v>293</v>
      </c>
      <c r="K104" s="9">
        <f>'[1]6.1処理計算'!E163+'[1]6.1処理計算'!F163</f>
        <v>221</v>
      </c>
    </row>
    <row r="105" spans="1:11" ht="15" customHeight="1" x14ac:dyDescent="0.2">
      <c r="A105" s="8" t="str">
        <f>IF('[1]データ6.1の調整 '!C126=0,MID('[1]6.1処理計算'!B125,4,12),'[1]データ6.1の調整 '!C126)</f>
        <v>野田</v>
      </c>
      <c r="B105" s="9">
        <f>'[1]6.1処理計算'!G125+'[1]6.1処理計算'!H125</f>
        <v>424</v>
      </c>
      <c r="C105" s="9">
        <f t="shared" si="7"/>
        <v>1069</v>
      </c>
      <c r="D105" s="9">
        <f>'[1]6.1処理計算'!C125+'[1]6.1処理計算'!D125</f>
        <v>536</v>
      </c>
      <c r="E105" s="9">
        <f>'[1]6.1処理計算'!E125+'[1]6.1処理計算'!F125</f>
        <v>533</v>
      </c>
      <c r="G105" s="8" t="str">
        <f>IF('[1]データ6.1の調整 '!C165=0,MID('[1]6.1処理計算'!B164,4,12),'[1]データ6.1の調整 '!C165)</f>
        <v>杉山</v>
      </c>
      <c r="H105" s="9">
        <f>'[1]6.1処理計算'!G164+'[1]6.1処理計算'!H164</f>
        <v>59</v>
      </c>
      <c r="I105" s="9">
        <f t="shared" si="8"/>
        <v>126</v>
      </c>
      <c r="J105" s="9">
        <f>'[1]6.1処理計算'!C164+'[1]6.1処理計算'!D164</f>
        <v>65</v>
      </c>
      <c r="K105" s="9">
        <f>'[1]6.1処理計算'!E164+'[1]6.1処理計算'!F164</f>
        <v>61</v>
      </c>
    </row>
    <row r="106" spans="1:11" ht="15" customHeight="1" x14ac:dyDescent="0.2">
      <c r="A106" s="8" t="str">
        <f>IF('[1]データ6.1の調整 '!C127=0,MID('[1]6.1処理計算'!B126,4,12),'[1]データ6.1の調整 '!C127)</f>
        <v>杉谷</v>
      </c>
      <c r="B106" s="9">
        <f>'[1]6.1処理計算'!G126+'[1]6.1処理計算'!H126</f>
        <v>230</v>
      </c>
      <c r="C106" s="9">
        <f t="shared" si="7"/>
        <v>604</v>
      </c>
      <c r="D106" s="9">
        <f>'[1]6.1処理計算'!C126+'[1]6.1処理計算'!D126</f>
        <v>306</v>
      </c>
      <c r="E106" s="9">
        <f>'[1]6.1処理計算'!E126+'[1]6.1処理計算'!F126</f>
        <v>298</v>
      </c>
      <c r="G106" s="8" t="str">
        <f>IF('[1]データ6.1の調整 '!C166=0,MID('[1]6.1処理計算'!B165,4,12),'[1]データ6.1の調整 '!C166)</f>
        <v>小川</v>
      </c>
      <c r="H106" s="9">
        <f>'[1]6.1処理計算'!G165+'[1]6.1処理計算'!H165</f>
        <v>172</v>
      </c>
      <c r="I106" s="9">
        <f t="shared" si="8"/>
        <v>393</v>
      </c>
      <c r="J106" s="9">
        <f>'[1]6.1処理計算'!C165+'[1]6.1処理計算'!D165</f>
        <v>191</v>
      </c>
      <c r="K106" s="9">
        <f>'[1]6.1処理計算'!E165+'[1]6.1処理計算'!F165</f>
        <v>202</v>
      </c>
    </row>
    <row r="107" spans="1:11" ht="15" customHeight="1" x14ac:dyDescent="0.2">
      <c r="A107" s="8" t="str">
        <f>IF('[1]データ6.1の調整 '!C128=0,MID('[1]6.1処理計算'!B127,4,12),'[1]データ6.1の調整 '!C128)</f>
        <v>新治</v>
      </c>
      <c r="B107" s="9">
        <f>'[1]6.1処理計算'!G127+'[1]6.1処理計算'!H127</f>
        <v>568</v>
      </c>
      <c r="C107" s="9">
        <f t="shared" si="7"/>
        <v>1273</v>
      </c>
      <c r="D107" s="9">
        <f>'[1]6.1処理計算'!C127+'[1]6.1処理計算'!D127</f>
        <v>654</v>
      </c>
      <c r="E107" s="9">
        <f>'[1]6.1処理計算'!E127+'[1]6.1処理計算'!F127</f>
        <v>619</v>
      </c>
      <c r="G107" s="8" t="str">
        <f>IF('[1]データ6.1の調整 '!C167=0,MID('[1]6.1処理計算'!B166,4,12),'[1]データ6.1の調整 '!C167)</f>
        <v>小川出</v>
      </c>
      <c r="H107" s="9">
        <f>'[1]6.1処理計算'!G166+'[1]6.1処理計算'!H166</f>
        <v>67</v>
      </c>
      <c r="I107" s="9">
        <f t="shared" si="8"/>
        <v>137</v>
      </c>
      <c r="J107" s="9">
        <f>'[1]6.1処理計算'!C166+'[1]6.1処理計算'!D166</f>
        <v>75</v>
      </c>
      <c r="K107" s="9">
        <f>'[1]6.1処理計算'!E166+'[1]6.1処理計算'!F166</f>
        <v>62</v>
      </c>
    </row>
    <row r="108" spans="1:11" ht="15" customHeight="1" x14ac:dyDescent="0.2">
      <c r="A108" s="8" t="str">
        <f>IF('[1]データ6.1の調整 '!C129=0,MID('[1]6.1処理計算'!B128,4,12),'[1]データ6.1の調整 '!C129)</f>
        <v>塩野</v>
      </c>
      <c r="B108" s="9">
        <f>'[1]6.1処理計算'!G128+'[1]6.1処理計算'!H128</f>
        <v>48</v>
      </c>
      <c r="C108" s="9">
        <f t="shared" si="7"/>
        <v>128</v>
      </c>
      <c r="D108" s="9">
        <f>'[1]6.1処理計算'!C128+'[1]6.1処理計算'!D128</f>
        <v>57</v>
      </c>
      <c r="E108" s="9">
        <f>'[1]6.1処理計算'!E128+'[1]6.1処理計算'!F128</f>
        <v>71</v>
      </c>
      <c r="G108" s="8" t="str">
        <f>IF('[1]データ6.1の調整 '!C168=0,MID('[1]6.1処理計算'!B167,4,12),'[1]データ6.1の調整 '!C168)</f>
        <v>西</v>
      </c>
      <c r="H108" s="9">
        <f>'[1]6.1処理計算'!G167+'[1]6.1処理計算'!H167</f>
        <v>141</v>
      </c>
      <c r="I108" s="9">
        <f t="shared" si="8"/>
        <v>244</v>
      </c>
      <c r="J108" s="9">
        <f>'[1]6.1処理計算'!C167+'[1]6.1処理計算'!D167</f>
        <v>139</v>
      </c>
      <c r="K108" s="9">
        <f>'[1]6.1処理計算'!E167+'[1]6.1処理計算'!F167</f>
        <v>105</v>
      </c>
    </row>
    <row r="109" spans="1:11" ht="15" customHeight="1" x14ac:dyDescent="0.2">
      <c r="A109" s="8" t="str">
        <f>IF('[1]データ6.1の調整 '!C130=0,MID('[1]6.1処理計算'!B129,4,12),'[1]データ6.1の調整 '!C130)</f>
        <v>市原</v>
      </c>
      <c r="B109" s="9">
        <f>'[1]6.1処理計算'!G129+'[1]6.1処理計算'!H129</f>
        <v>80</v>
      </c>
      <c r="C109" s="9">
        <f t="shared" si="7"/>
        <v>195</v>
      </c>
      <c r="D109" s="9">
        <f>'[1]6.1処理計算'!C129+'[1]6.1処理計算'!D129</f>
        <v>91</v>
      </c>
      <c r="E109" s="9">
        <f>'[1]6.1処理計算'!E129+'[1]6.1処理計算'!F129</f>
        <v>104</v>
      </c>
      <c r="G109" s="8" t="str">
        <f>IF('[1]データ6.1の調整 '!C169=0,MID('[1]6.1処理計算'!B168,4,12),'[1]データ6.1の調整 '!C169)</f>
        <v>上朝宮</v>
      </c>
      <c r="H109" s="9">
        <f>'[1]6.1処理計算'!G168+'[1]6.1処理計算'!H168</f>
        <v>140</v>
      </c>
      <c r="I109" s="9">
        <f t="shared" si="8"/>
        <v>333</v>
      </c>
      <c r="J109" s="9">
        <f>'[1]6.1処理計算'!C168+'[1]6.1処理計算'!D168</f>
        <v>156</v>
      </c>
      <c r="K109" s="9">
        <f>'[1]6.1処理計算'!E168+'[1]6.1処理計算'!F168</f>
        <v>177</v>
      </c>
    </row>
    <row r="110" spans="1:11" ht="15" customHeight="1" x14ac:dyDescent="0.2">
      <c r="A110" s="8" t="str">
        <f>IF('[1]データ6.1の調整 '!C131=0,MID('[1]6.1処理計算'!B130,4,12),'[1]データ6.1の調整 '!C131)</f>
        <v>柑子</v>
      </c>
      <c r="B110" s="9">
        <f>'[1]6.1処理計算'!G130+'[1]6.1処理計算'!H130</f>
        <v>81</v>
      </c>
      <c r="C110" s="9">
        <f t="shared" si="7"/>
        <v>214</v>
      </c>
      <c r="D110" s="9">
        <f>'[1]6.1処理計算'!C130+'[1]6.1処理計算'!D130</f>
        <v>107</v>
      </c>
      <c r="E110" s="9">
        <f>'[1]6.1処理計算'!E130+'[1]6.1処理計算'!F130</f>
        <v>107</v>
      </c>
      <c r="G110" s="8" t="str">
        <f>IF('[1]データ6.1の調整 '!C170=0,MID('[1]6.1処理計算'!B169,4,12),'[1]データ6.1の調整 '!C170)</f>
        <v>下朝宮</v>
      </c>
      <c r="H110" s="9">
        <f>'[1]6.1処理計算'!G169+'[1]6.1処理計算'!H169</f>
        <v>76</v>
      </c>
      <c r="I110" s="9">
        <f t="shared" si="8"/>
        <v>149</v>
      </c>
      <c r="J110" s="9">
        <f>'[1]6.1処理計算'!C169+'[1]6.1処理計算'!D169</f>
        <v>84</v>
      </c>
      <c r="K110" s="9">
        <f>'[1]6.1処理計算'!E169+'[1]6.1処理計算'!F169</f>
        <v>65</v>
      </c>
    </row>
    <row r="111" spans="1:11" ht="15" customHeight="1" x14ac:dyDescent="0.2">
      <c r="A111" s="8" t="str">
        <f>IF('[1]データ6.1の調整 '!C132=0,MID('[1]6.1処理計算'!B131,4,12),'[1]データ6.1の調整 '!C132)</f>
        <v>野川</v>
      </c>
      <c r="B111" s="9">
        <f>'[1]6.1処理計算'!G131+'[1]6.1処理計算'!H131</f>
        <v>117</v>
      </c>
      <c r="C111" s="9">
        <f t="shared" si="7"/>
        <v>289</v>
      </c>
      <c r="D111" s="9">
        <f>'[1]6.1処理計算'!C131+'[1]6.1処理計算'!D131</f>
        <v>144</v>
      </c>
      <c r="E111" s="9">
        <f>'[1]6.1処理計算'!E131+'[1]6.1処理計算'!F131</f>
        <v>145</v>
      </c>
      <c r="G111" s="8" t="str">
        <f>IF('[1]データ6.1の調整 '!C171=0,MID('[1]6.1処理計算'!B170,4,12),'[1]データ6.1の調整 '!C171)</f>
        <v>宮尻</v>
      </c>
      <c r="H111" s="9">
        <f>'[1]6.1処理計算'!G170+'[1]6.1処理計算'!H170</f>
        <v>50</v>
      </c>
      <c r="I111" s="9">
        <f t="shared" si="8"/>
        <v>105</v>
      </c>
      <c r="J111" s="9">
        <f>'[1]6.1処理計算'!C170+'[1]6.1処理計算'!D170</f>
        <v>48</v>
      </c>
      <c r="K111" s="9">
        <f>'[1]6.1処理計算'!E170+'[1]6.1処理計算'!F170</f>
        <v>57</v>
      </c>
    </row>
    <row r="112" spans="1:11" ht="15" customHeight="1" x14ac:dyDescent="0.2">
      <c r="A112" s="8" t="str">
        <f>IF('[1]データ6.1の調整 '!C133=0,MID('[1]6.1処理計算'!B132,4,12),'[1]データ6.1の調整 '!C133)</f>
        <v>下馬杉</v>
      </c>
      <c r="B112" s="9">
        <f>'[1]6.1処理計算'!G132+'[1]6.1処理計算'!H132</f>
        <v>43</v>
      </c>
      <c r="C112" s="9">
        <f t="shared" si="7"/>
        <v>112</v>
      </c>
      <c r="D112" s="9">
        <f>'[1]6.1処理計算'!C132+'[1]6.1処理計算'!D132</f>
        <v>54</v>
      </c>
      <c r="E112" s="9">
        <f>'[1]6.1処理計算'!E132+'[1]6.1処理計算'!F132</f>
        <v>58</v>
      </c>
      <c r="G112" s="8" t="str">
        <f>IF('[1]データ6.1の調整 '!C172=0,MID('[1]6.1処理計算'!B171,4,12),'[1]データ6.1の調整 '!C172)</f>
        <v>多羅尾</v>
      </c>
      <c r="H112" s="9">
        <f>'[1]6.1処理計算'!G171+'[1]6.1処理計算'!H171</f>
        <v>154</v>
      </c>
      <c r="I112" s="9">
        <f t="shared" si="8"/>
        <v>278</v>
      </c>
      <c r="J112" s="9">
        <f>'[1]6.1処理計算'!C171+'[1]6.1処理計算'!D171</f>
        <v>139</v>
      </c>
      <c r="K112" s="9">
        <f>'[1]6.1処理計算'!E171+'[1]6.1処理計算'!F171</f>
        <v>139</v>
      </c>
    </row>
    <row r="113" spans="1:11" ht="15" customHeight="1" x14ac:dyDescent="0.2">
      <c r="A113" s="8" t="str">
        <f>IF('[1]データ6.1の調整 '!C134=0,MID('[1]6.1処理計算'!B133,4,12),'[1]データ6.1の調整 '!C134)</f>
        <v>上馬杉</v>
      </c>
      <c r="B113" s="9">
        <f>'[1]6.1処理計算'!G133+'[1]6.1処理計算'!H133</f>
        <v>50</v>
      </c>
      <c r="C113" s="9">
        <f t="shared" si="7"/>
        <v>120</v>
      </c>
      <c r="D113" s="9">
        <f>'[1]6.1処理計算'!C133+'[1]6.1処理計算'!D133</f>
        <v>60</v>
      </c>
      <c r="E113" s="9">
        <f>'[1]6.1処理計算'!E133+'[1]6.1処理計算'!F133</f>
        <v>60</v>
      </c>
    </row>
    <row r="114" spans="1:11" ht="15" customHeight="1" x14ac:dyDescent="0.2">
      <c r="A114" s="8" t="str">
        <f>IF('[1]データ6.1の調整 '!C135=0,MID('[1]6.1処理計算'!B134,4,12),'[1]データ6.1の調整 '!C135)</f>
        <v>耕心１丁目</v>
      </c>
      <c r="B114" s="9">
        <f>'[1]6.1処理計算'!G134+'[1]6.1処理計算'!H134</f>
        <v>120</v>
      </c>
      <c r="C114" s="9">
        <f t="shared" si="7"/>
        <v>239</v>
      </c>
      <c r="D114" s="9">
        <f>'[1]6.1処理計算'!C134+'[1]6.1処理計算'!D134</f>
        <v>113</v>
      </c>
      <c r="E114" s="9">
        <f>'[1]6.1処理計算'!E134+'[1]6.1処理計算'!F134</f>
        <v>126</v>
      </c>
    </row>
    <row r="115" spans="1:11" ht="15" customHeight="1" x14ac:dyDescent="0.2">
      <c r="A115" s="8" t="str">
        <f>IF('[1]データ6.1の調整 '!C136=0,MID('[1]6.1処理計算'!B135,4,12),'[1]データ6.1の調整 '!C136)</f>
        <v>耕心２丁目</v>
      </c>
      <c r="B115" s="9">
        <f>'[1]6.1処理計算'!G135+'[1]6.1処理計算'!H135</f>
        <v>150</v>
      </c>
      <c r="C115" s="9">
        <f t="shared" si="7"/>
        <v>291</v>
      </c>
      <c r="D115" s="9">
        <f>'[1]6.1処理計算'!C135+'[1]6.1処理計算'!D135</f>
        <v>144</v>
      </c>
      <c r="E115" s="9">
        <f>'[1]6.1処理計算'!E135+'[1]6.1処理計算'!F135</f>
        <v>147</v>
      </c>
    </row>
    <row r="116" spans="1:11" ht="15" customHeight="1" x14ac:dyDescent="0.2">
      <c r="A116" s="8" t="str">
        <f>IF('[1]データ6.1の調整 '!C137=0,MID('[1]6.1処理計算'!B136,4,12),'[1]データ6.1の調整 '!C137)</f>
        <v>耕心３丁目</v>
      </c>
      <c r="B116" s="9">
        <f>'[1]6.1処理計算'!G136+'[1]6.1処理計算'!H136</f>
        <v>176</v>
      </c>
      <c r="C116" s="9">
        <f t="shared" si="7"/>
        <v>404</v>
      </c>
      <c r="D116" s="9">
        <f>'[1]6.1処理計算'!C136+'[1]6.1処理計算'!D136</f>
        <v>183</v>
      </c>
      <c r="E116" s="9">
        <f>'[1]6.1処理計算'!E136+'[1]6.1処理計算'!F136</f>
        <v>221</v>
      </c>
    </row>
    <row r="117" spans="1:11" ht="15" customHeight="1" x14ac:dyDescent="0.2">
      <c r="A117" s="8" t="str">
        <f>IF('[1]データ6.1の調整 '!C138=0,MID('[1]6.1処理計算'!B137,4,12),'[1]データ6.1の調整 '!C138)</f>
        <v>耕心４丁目</v>
      </c>
      <c r="B117" s="9">
        <f>'[1]6.1処理計算'!G137+'[1]6.1処理計算'!H137</f>
        <v>153</v>
      </c>
      <c r="C117" s="9">
        <f t="shared" si="7"/>
        <v>368</v>
      </c>
      <c r="D117" s="9">
        <f>'[1]6.1処理計算'!C137+'[1]6.1処理計算'!D137</f>
        <v>170</v>
      </c>
      <c r="E117" s="9">
        <f>'[1]6.1処理計算'!E137+'[1]6.1処理計算'!F137</f>
        <v>198</v>
      </c>
    </row>
    <row r="118" spans="1:11" ht="15" customHeight="1" x14ac:dyDescent="0.2">
      <c r="A118" s="8" t="str">
        <f>IF('[1]データ6.1の調整 '!C139=0,MID('[1]6.1処理計算'!B138,4,12),'[1]データ6.1の調整 '!C139)</f>
        <v>希望ケ丘本町１丁目</v>
      </c>
      <c r="B118" s="9">
        <f>'[1]6.1処理計算'!G138+'[1]6.1処理計算'!H138</f>
        <v>193</v>
      </c>
      <c r="C118" s="9">
        <f t="shared" si="7"/>
        <v>470</v>
      </c>
      <c r="D118" s="9">
        <f>'[1]6.1処理計算'!C138+'[1]6.1処理計算'!D138</f>
        <v>232</v>
      </c>
      <c r="E118" s="9">
        <f>'[1]6.1処理計算'!E138+'[1]6.1処理計算'!F138</f>
        <v>238</v>
      </c>
    </row>
    <row r="119" spans="1:11" ht="15" customHeight="1" x14ac:dyDescent="0.2">
      <c r="A119" s="8" t="str">
        <f>IF('[1]データ6.1の調整 '!C140=0,MID('[1]6.1処理計算'!B139,4,12),'[1]データ6.1の調整 '!C140)</f>
        <v>希望ケ丘本町２丁目</v>
      </c>
      <c r="B119" s="9">
        <f>'[1]6.1処理計算'!G139+'[1]6.1処理計算'!H139</f>
        <v>162</v>
      </c>
      <c r="C119" s="9">
        <f t="shared" si="7"/>
        <v>427</v>
      </c>
      <c r="D119" s="9">
        <f>'[1]6.1処理計算'!C139+'[1]6.1処理計算'!D139</f>
        <v>203</v>
      </c>
      <c r="E119" s="9">
        <f>'[1]6.1処理計算'!E139+'[1]6.1処理計算'!F139</f>
        <v>224</v>
      </c>
    </row>
    <row r="120" spans="1:11" ht="15" customHeight="1" x14ac:dyDescent="0.2">
      <c r="A120" s="8" t="str">
        <f>IF('[1]データ6.1の調整 '!C141=0,MID('[1]6.1処理計算'!B140,4,12),'[1]データ6.1の調整 '!C141)</f>
        <v>希望ケ丘本町３丁目</v>
      </c>
      <c r="B120" s="9">
        <f>'[1]6.1処理計算'!G140+'[1]6.1処理計算'!H140</f>
        <v>104</v>
      </c>
      <c r="C120" s="9">
        <f t="shared" si="7"/>
        <v>257</v>
      </c>
      <c r="D120" s="9">
        <f>'[1]6.1処理計算'!C140+'[1]6.1処理計算'!D140</f>
        <v>120</v>
      </c>
      <c r="E120" s="9">
        <f>'[1]6.1処理計算'!E140+'[1]6.1処理計算'!F140</f>
        <v>137</v>
      </c>
    </row>
    <row r="121" spans="1:11" ht="15" customHeight="1" x14ac:dyDescent="0.2">
      <c r="A121" s="8" t="str">
        <f>IF('[1]データ6.1の調整 '!C142=0,MID('[1]6.1処理計算'!B141,4,12),'[1]データ6.1の調整 '!C142)</f>
        <v>希望ケ丘本町４丁目</v>
      </c>
      <c r="B121" s="9">
        <f>'[1]6.1処理計算'!G141+'[1]6.1処理計算'!H141</f>
        <v>106</v>
      </c>
      <c r="C121" s="9">
        <f t="shared" si="7"/>
        <v>251</v>
      </c>
      <c r="D121" s="9">
        <f>'[1]6.1処理計算'!C141+'[1]6.1処理計算'!D141</f>
        <v>131</v>
      </c>
      <c r="E121" s="9">
        <f>'[1]6.1処理計算'!E141+'[1]6.1処理計算'!F141</f>
        <v>120</v>
      </c>
    </row>
    <row r="122" spans="1:11" ht="15" customHeight="1" x14ac:dyDescent="0.2">
      <c r="A122" s="8" t="str">
        <f>IF('[1]データ6.1の調整 '!C143=0,MID('[1]6.1処理計算'!B142,4,12),'[1]データ6.1の調整 '!C143)</f>
        <v>希望ケ丘本町５丁目</v>
      </c>
      <c r="B122" s="9">
        <f>'[1]6.1処理計算'!G142+'[1]6.1処理計算'!H142</f>
        <v>121</v>
      </c>
      <c r="C122" s="9">
        <f t="shared" si="7"/>
        <v>303</v>
      </c>
      <c r="D122" s="9">
        <f>'[1]6.1処理計算'!C142+'[1]6.1処理計算'!D142</f>
        <v>145</v>
      </c>
      <c r="E122" s="9">
        <f>'[1]6.1処理計算'!E142+'[1]6.1処理計算'!F142</f>
        <v>158</v>
      </c>
    </row>
    <row r="123" spans="1:11" ht="15" customHeight="1" x14ac:dyDescent="0.2">
      <c r="A123" s="8" t="str">
        <f>IF('[1]データ6.1の調整 '!C144=0,MID('[1]6.1処理計算'!B143,4,12),'[1]データ6.1の調整 '!C144)</f>
        <v>希望ケ丘本町６丁目</v>
      </c>
      <c r="B123" s="9">
        <f>'[1]6.1処理計算'!G143+'[1]6.1処理計算'!H143</f>
        <v>119</v>
      </c>
      <c r="C123" s="9">
        <f t="shared" si="7"/>
        <v>286</v>
      </c>
      <c r="D123" s="9">
        <f>'[1]6.1処理計算'!C143+'[1]6.1処理計算'!D143</f>
        <v>132</v>
      </c>
      <c r="E123" s="9">
        <f>'[1]6.1処理計算'!E143+'[1]6.1処理計算'!F143</f>
        <v>154</v>
      </c>
    </row>
    <row r="124" spans="1:11" ht="15" customHeight="1" x14ac:dyDescent="0.2">
      <c r="A124" s="8" t="str">
        <f>IF('[1]データ6.1の調整 '!C145=0,MID('[1]6.1処理計算'!B144,4,12),'[1]データ6.1の調整 '!C145)</f>
        <v>希望ケ丘本町７丁目</v>
      </c>
      <c r="B124" s="9">
        <f>'[1]6.1処理計算'!G144+'[1]6.1処理計算'!H144</f>
        <v>100</v>
      </c>
      <c r="C124" s="9">
        <f t="shared" si="7"/>
        <v>232</v>
      </c>
      <c r="D124" s="9">
        <f>'[1]6.1処理計算'!C144+'[1]6.1処理計算'!D144</f>
        <v>121</v>
      </c>
      <c r="E124" s="9">
        <f>'[1]6.1処理計算'!E144+'[1]6.1処理計算'!F144</f>
        <v>111</v>
      </c>
    </row>
    <row r="125" spans="1:11" ht="15" customHeight="1" x14ac:dyDescent="0.2">
      <c r="A125" s="8" t="str">
        <f>IF('[1]データ6.1の調整 '!C146=0,MID('[1]6.1処理計算'!B145,4,12),'[1]データ6.1の調整 '!C146)</f>
        <v>希望ケ丘本町８丁目</v>
      </c>
      <c r="B125" s="9">
        <f>'[1]6.1処理計算'!G145+'[1]6.1処理計算'!H145</f>
        <v>155</v>
      </c>
      <c r="C125" s="9">
        <f t="shared" si="7"/>
        <v>388</v>
      </c>
      <c r="D125" s="9">
        <f>'[1]6.1処理計算'!C145+'[1]6.1処理計算'!D145</f>
        <v>194</v>
      </c>
      <c r="E125" s="9">
        <f>'[1]6.1処理計算'!E145+'[1]6.1処理計算'!F145</f>
        <v>194</v>
      </c>
    </row>
    <row r="126" spans="1:11" ht="15" customHeight="1" thickBot="1" x14ac:dyDescent="0.25">
      <c r="A126" s="8" t="str">
        <f>IF('[1]データ6.1の調整 '!C147=0,MID('[1]6.1処理計算'!B146,4,12),'[1]データ6.1の調整 '!C147)</f>
        <v>希望ケ丘本町９丁目</v>
      </c>
      <c r="B126" s="9">
        <f>'[1]6.1処理計算'!G146+'[1]6.1処理計算'!H146</f>
        <v>167</v>
      </c>
      <c r="C126" s="9">
        <f t="shared" si="7"/>
        <v>399</v>
      </c>
      <c r="D126" s="9">
        <f>'[1]6.1処理計算'!C146+'[1]6.1処理計算'!D146</f>
        <v>205</v>
      </c>
      <c r="E126" s="9">
        <f>'[1]6.1処理計算'!E146+'[1]6.1処理計算'!F146</f>
        <v>194</v>
      </c>
    </row>
    <row r="127" spans="1:11" ht="15" customHeight="1" thickBot="1" x14ac:dyDescent="0.25">
      <c r="A127" s="8" t="str">
        <f>IF('[1]データ6.1の調整 '!C148=0,MID('[1]6.1処理計算'!B147,4,12),'[1]データ6.1の調整 '!C148)</f>
        <v>希望ケ丘本町１０丁目</v>
      </c>
      <c r="B127" s="9">
        <f>'[1]6.1処理計算'!G147+'[1]6.1処理計算'!H147</f>
        <v>159</v>
      </c>
      <c r="C127" s="9">
        <f t="shared" si="7"/>
        <v>406</v>
      </c>
      <c r="D127" s="9">
        <f>'[1]6.1処理計算'!C147+'[1]6.1処理計算'!D147</f>
        <v>207</v>
      </c>
      <c r="E127" s="9">
        <f>'[1]6.1処理計算'!E147+'[1]6.1処理計算'!F147</f>
        <v>199</v>
      </c>
      <c r="G127" s="11" t="str">
        <f>MID(G92,2,3)&amp;" 計"</f>
        <v>信楽町 計</v>
      </c>
      <c r="H127" s="12">
        <f>SUM(H94:H112)</f>
        <v>4836</v>
      </c>
      <c r="I127" s="12">
        <f>SUM(I94:I112)</f>
        <v>10169</v>
      </c>
      <c r="J127" s="12">
        <f>SUM(J94:J112)</f>
        <v>5092</v>
      </c>
      <c r="K127" s="12">
        <f>SUM(K94:K112)</f>
        <v>5077</v>
      </c>
    </row>
    <row r="128" spans="1:11" ht="15" customHeight="1" x14ac:dyDescent="0.2">
      <c r="A128" s="8" t="str">
        <f>IF('[1]データ6.1の調整 '!C149=0,MID('[1]6.1処理計算'!B148,4,12),'[1]データ6.1の調整 '!C149)</f>
        <v>希望ケ丘１丁目</v>
      </c>
      <c r="B128" s="9">
        <f>'[1]6.1処理計算'!G148+'[1]6.1処理計算'!H148</f>
        <v>225</v>
      </c>
      <c r="C128" s="9">
        <f t="shared" si="7"/>
        <v>541</v>
      </c>
      <c r="D128" s="9">
        <f>'[1]6.1処理計算'!C148+'[1]6.1処理計算'!D148</f>
        <v>255</v>
      </c>
      <c r="E128" s="9">
        <f>'[1]6.1処理計算'!E148+'[1]6.1処理計算'!F148</f>
        <v>286</v>
      </c>
    </row>
    <row r="129" spans="1:11" ht="15" customHeight="1" thickBot="1" x14ac:dyDescent="0.25">
      <c r="A129" s="8" t="str">
        <f>IF('[1]データ6.1の調整 '!C150=0,MID('[1]6.1処理計算'!B149,4,12),'[1]データ6.1の調整 '!C150)</f>
        <v>希望ケ丘２丁目</v>
      </c>
      <c r="B129" s="9">
        <f>'[1]6.1処理計算'!G149+'[1]6.1処理計算'!H149</f>
        <v>340</v>
      </c>
      <c r="C129" s="9">
        <f t="shared" si="7"/>
        <v>837</v>
      </c>
      <c r="D129" s="9">
        <f>'[1]6.1処理計算'!C149+'[1]6.1処理計算'!D149</f>
        <v>412</v>
      </c>
      <c r="E129" s="9">
        <f>'[1]6.1処理計算'!E149+'[1]6.1処理計算'!F149</f>
        <v>425</v>
      </c>
    </row>
    <row r="130" spans="1:11" ht="15" customHeight="1" thickBot="1" x14ac:dyDescent="0.25">
      <c r="A130" s="8" t="str">
        <f>IF('[1]データ6.1の調整 '!C151=0,MID('[1]6.1処理計算'!B150,4,12),'[1]データ6.1の調整 '!C151)</f>
        <v>希望ケ丘３丁目</v>
      </c>
      <c r="B130" s="9">
        <f>'[1]6.1処理計算'!G150+'[1]6.1処理計算'!H150</f>
        <v>295</v>
      </c>
      <c r="C130" s="9">
        <f t="shared" si="7"/>
        <v>719</v>
      </c>
      <c r="D130" s="9">
        <f>'[1]6.1処理計算'!C150+'[1]6.1処理計算'!D150</f>
        <v>363</v>
      </c>
      <c r="E130" s="9">
        <f>'[1]6.1処理計算'!E150+'[1]6.1処理計算'!F150</f>
        <v>356</v>
      </c>
      <c r="G130" s="13"/>
      <c r="H130" s="14" t="s">
        <v>8</v>
      </c>
      <c r="I130" s="15" t="s">
        <v>9</v>
      </c>
      <c r="J130" s="15" t="s">
        <v>10</v>
      </c>
      <c r="K130" s="16" t="s">
        <v>11</v>
      </c>
    </row>
    <row r="131" spans="1:11" ht="15" customHeight="1" x14ac:dyDescent="0.2">
      <c r="A131" s="8" t="str">
        <f>IF('[1]データ6.1の調整 '!C152=0,MID('[1]6.1処理計算'!B151,4,12),'[1]データ6.1の調整 '!C152)</f>
        <v>希望ケ丘４丁目</v>
      </c>
      <c r="B131" s="9">
        <f>'[1]6.1処理計算'!G151+'[1]6.1処理計算'!H151</f>
        <v>214</v>
      </c>
      <c r="C131" s="9">
        <f t="shared" si="7"/>
        <v>521</v>
      </c>
      <c r="D131" s="9">
        <f>'[1]6.1処理計算'!C151+'[1]6.1処理計算'!D151</f>
        <v>266</v>
      </c>
      <c r="E131" s="9">
        <f>'[1]6.1処理計算'!E151+'[1]6.1処理計算'!F151</f>
        <v>255</v>
      </c>
      <c r="G131" s="17" t="str">
        <f>MID(A2,2,3)&amp;" 計"</f>
        <v>水口町 計</v>
      </c>
      <c r="H131" s="18">
        <f>SUM(B4:B46)+SUM(H4:H29)</f>
        <v>17912</v>
      </c>
      <c r="I131" s="18">
        <f>SUM(C4:C46)+SUM(I4:I29)</f>
        <v>40781</v>
      </c>
      <c r="J131" s="18">
        <f>SUM(D4:D46)+SUM(J4:J29)</f>
        <v>20844</v>
      </c>
      <c r="K131" s="19">
        <f>SUM(E4:E46)+SUM(K4:K29)</f>
        <v>19937</v>
      </c>
    </row>
    <row r="132" spans="1:11" ht="15" customHeight="1" x14ac:dyDescent="0.2">
      <c r="A132" s="8" t="str">
        <f>IF('[1]データ6.1の調整 '!C153=0,MID('[1]6.1処理計算'!B152,4,12),'[1]データ6.1の調整 '!C153)</f>
        <v>希望ケ丘５丁目</v>
      </c>
      <c r="B132" s="9">
        <f>'[1]6.1処理計算'!G152+'[1]6.1処理計算'!H152</f>
        <v>279</v>
      </c>
      <c r="C132" s="9">
        <f t="shared" si="7"/>
        <v>660</v>
      </c>
      <c r="D132" s="9">
        <f>'[1]6.1処理計算'!C152+'[1]6.1処理計算'!D152</f>
        <v>333</v>
      </c>
      <c r="E132" s="9">
        <f>'[1]6.1処理計算'!E152+'[1]6.1処理計算'!F152</f>
        <v>327</v>
      </c>
      <c r="G132" s="20" t="str">
        <f>MID(A49,2,3)&amp;" 計"</f>
        <v>土山町 計</v>
      </c>
      <c r="H132" s="8">
        <f>SUM(B51:B70)</f>
        <v>3031</v>
      </c>
      <c r="I132" s="8">
        <f>SUM(C51:C70)</f>
        <v>6798</v>
      </c>
      <c r="J132" s="8">
        <f>SUM(D51:D70)</f>
        <v>3483</v>
      </c>
      <c r="K132" s="21">
        <f>SUM(E51:E70)</f>
        <v>3315</v>
      </c>
    </row>
    <row r="133" spans="1:11" ht="15" customHeight="1" x14ac:dyDescent="0.2">
      <c r="G133" s="20" t="str">
        <f>MID(G49,2,3)&amp;" 計"</f>
        <v>甲賀町 計</v>
      </c>
      <c r="H133" s="8">
        <f>SUM(H51:H73)</f>
        <v>3659</v>
      </c>
      <c r="I133" s="8">
        <f>SUM(I51:I73)</f>
        <v>9155</v>
      </c>
      <c r="J133" s="8">
        <f>SUM(J51:J73)</f>
        <v>4408</v>
      </c>
      <c r="K133" s="21">
        <f>SUM(K51:K73)</f>
        <v>4747</v>
      </c>
    </row>
    <row r="134" spans="1:11" ht="15" customHeight="1" x14ac:dyDescent="0.2">
      <c r="G134" s="20" t="str">
        <f>MID(A92,2,3)&amp;" 計"</f>
        <v>甲南町 計</v>
      </c>
      <c r="H134" s="8">
        <f>SUM(B94:B132)</f>
        <v>8665</v>
      </c>
      <c r="I134" s="8">
        <f>SUM(C94:C132)</f>
        <v>20838</v>
      </c>
      <c r="J134" s="8">
        <f>SUM(D94:D132)</f>
        <v>10301</v>
      </c>
      <c r="K134" s="21">
        <f>SUM(E94:E132)</f>
        <v>10537</v>
      </c>
    </row>
    <row r="135" spans="1:11" ht="15" customHeight="1" x14ac:dyDescent="0.2">
      <c r="G135" s="20" t="str">
        <f>MID(G92,2,3)&amp;" 計"</f>
        <v>信楽町 計</v>
      </c>
      <c r="H135" s="8">
        <f>SUM(H94:H112)</f>
        <v>4836</v>
      </c>
      <c r="I135" s="8">
        <f>SUM(I94:I112)</f>
        <v>10169</v>
      </c>
      <c r="J135" s="8">
        <f>SUM(J94:J112)</f>
        <v>5092</v>
      </c>
      <c r="K135" s="21">
        <f>SUM(K94:K112)</f>
        <v>5077</v>
      </c>
    </row>
    <row r="136" spans="1:11" ht="15" customHeight="1" thickBot="1" x14ac:dyDescent="0.25">
      <c r="G136" s="22" t="s">
        <v>16</v>
      </c>
      <c r="H136" s="23">
        <f>SUM(H131:H135)</f>
        <v>38103</v>
      </c>
      <c r="I136" s="23">
        <f t="shared" ref="I136:K136" si="9">SUM(I131:I135)</f>
        <v>87741</v>
      </c>
      <c r="J136" s="23">
        <f t="shared" si="9"/>
        <v>44128</v>
      </c>
      <c r="K136" s="24">
        <f t="shared" si="9"/>
        <v>43613</v>
      </c>
    </row>
    <row r="137" spans="1:11" ht="15" customHeight="1" thickBot="1" x14ac:dyDescent="0.25">
      <c r="A137" s="11" t="str">
        <f>MID(A92,2,3)&amp;" 計"</f>
        <v>甲南町 計</v>
      </c>
      <c r="B137" s="12">
        <f>SUM(B94:B132)</f>
        <v>8665</v>
      </c>
      <c r="C137" s="12">
        <f>SUM(C94:C132)</f>
        <v>20838</v>
      </c>
      <c r="D137" s="12">
        <f>SUM(D94:D132)</f>
        <v>10301</v>
      </c>
      <c r="E137" s="12">
        <f>SUM(E94:E132)</f>
        <v>10537</v>
      </c>
    </row>
  </sheetData>
  <mergeCells count="1">
    <mergeCell ref="H1:J1"/>
  </mergeCells>
  <phoneticPr fontId="5"/>
  <pageMargins left="0.9055118110236221" right="0.9055118110236221" top="0.74803149606299213" bottom="0.74803149606299213" header="0.31496062992125984" footer="0.31496062992125984"/>
  <pageSetup paperSize="9" orientation="portrait" r:id="rId1"/>
  <rowBreaks count="2" manualBreakCount="2">
    <brk id="47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字別世帯数・人口（総人口）</vt:lpstr>
      <vt:lpstr>'字別世帯数・人口（総人口）'!Print_Area</vt:lpstr>
      <vt:lpstr>'字別世帯数・人口（総人口）'!Print_Titles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2024-10-01T07:05:44Z</dcterms:created>
  <dcterms:modified xsi:type="dcterms:W3CDTF">2025-01-06T06:56:45Z</dcterms:modified>
</cp:coreProperties>
</file>