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6\01 調査・報告\2.財政課\28.【0212〆】公営企業に係る経営比較分析表（令和５年度決算）の分析等について\"/>
    </mc:Choice>
  </mc:AlternateContent>
  <xr:revisionPtr revIDLastSave="0" documentId="13_ncr:1_{F9444CCB-CDF4-44B3-9D7A-BEC97BF0BCC4}" xr6:coauthVersionLast="45" xr6:coauthVersionMax="45" xr10:uidLastSave="{00000000-0000-0000-0000-000000000000}"/>
  <workbookProtection workbookAlgorithmName="SHA-512" workbookHashValue="mFkbDOywEYzIZhopfzBPWgmPC13rYSl+lbTK4UJANVHNNhdp9jZ7d7pc2PhQPBM6knYsYNIya6LptHeI0+Yg5g==" workbookSaltValue="iYIkFtMnGRfTuuJMTOxLy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<sst xmlns="http://schemas.openxmlformats.org/spreadsheetml/2006/main" count="231" uniqueCount="117">
  <si>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</si>
  <si>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</si>
  <si>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</si>
  <si>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</si>
  <si>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</si>
  <si>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</si>
  <si>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</si>
  <si>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</si>
  <si>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</si>
  <si>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</si>
  <si>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</si>
  <si>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</si>
  <si>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</si>
  <si>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</si>
  <si>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</si>
  <si>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</si>
  <si>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</si>
  <si>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</si>
  <si>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</si>
  <si>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</si>
  <si>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</si>
  <si>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</si>
  <si>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</si>
  <si>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</si>
  <si>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</si>
  <si>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</si>
  <si>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</si>
  <si>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</si>
  <si>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</si>
  <si>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</si>
  <si>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</si>
  <si>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</si>
  <si>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</si>
  <si>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</si>
  <si>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</si>
  <si>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</si>
  <si>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</si>
  <si>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</si>
  <si>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</si>
  <si>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</si>
  <si>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</si>
  <si>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</si>
  <si>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</si>
  <si>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</si>
  <si>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</si>
  <si>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</si>
  <si>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</si>
  <si>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</si>
  <si>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</si>
  <si>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</si>
  <si>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</si>
  <si>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</si>
  <si>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</si>
  <si>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</si>
  <si>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</si>
  <si>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</si>
  <si>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</si>
  <si>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</si>
  <si>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</si>
  <si>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</si>
  <si>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</si>
  <si>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</si>
  <si>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</si>
  <si>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</si>
  <si>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</si>
  <si>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</si>
  <si>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</si>
  <si>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</si>
  <si>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</si>
  <si>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</si>
  <si>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</si>
  <si>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</si>
  <si>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</si>
  <si>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</si>
  <si>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</si>
  <si>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</si>
  <si>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</si>
  <si>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</si>
  <si>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</si>
  <si>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</si>
  <si>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</si>
  <si>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</si>
  <si>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</si>
  <si>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</si>
  <si>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</si>
  <si>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</si>
  <si>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</si>
  <si>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</si>
  <si>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</si>
  <si>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</si>
  <si>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</si>
  <si>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</si>
  <si>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</si>
  <si>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</si>
  <si>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</si>
  <si>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</si>
  <si>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</si>
  <si>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</si>
  <si>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</si>
  <si>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</si>
  <si>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</si>
  <si>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</si>
  <si>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</si>
  <si>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</si>
  <si>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</si>
  <si>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</si>
  <si>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</si>
  <si>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</si>
  <si>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</si>
  <si>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</si>
  <si>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</si>
  <si>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</si>
  <si>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</si>
  <si>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</si>
  <si>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平成4年から施設の供用を行っており、令和5年度で31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</si>
  <si>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す。　　　
　住民生活に欠くことのできない下水道事業を安定的に継続させるため、中長期的な経営の基本計画である「経営戦略」に基づいて、健全経営に努めていく必要があります。</t>
    <rPh sb="22" eb="23">
      <t>ミチ</t>
    </rPh>
    <rPh sb="25" eb="27">
      <t>セツゾク</t>
    </rPh>
    <rPh sb="28" eb="30">
      <t>シセツ</t>
    </rPh>
    <rPh sb="30" eb="32">
      <t>コウシン</t>
    </rPh>
    <rPh sb="34" eb="36">
      <t>ヒツヨウ</t>
    </rPh>
    <rPh sb="100" eb="102">
      <t>ジュウミン</t>
    </rPh>
    <rPh sb="102" eb="104">
      <t>セイカツ</t>
    </rPh>
    <rPh sb="105" eb="106">
      <t>カ</t>
    </rPh>
    <rPh sb="114" eb="117">
      <t>ゲスイドウ</t>
    </rPh>
    <rPh sb="117" eb="119">
      <t>ジギョウ</t>
    </rPh>
    <rPh sb="120" eb="123">
      <t>アンテイテキ</t>
    </rPh>
    <rPh sb="124" eb="126">
      <t>ケイゾク</t>
    </rPh>
    <rPh sb="132" eb="136">
      <t>チュウチョウキテキ</t>
    </rPh>
    <rPh sb="137" eb="139">
      <t>ケイエイ</t>
    </rPh>
    <rPh sb="140" eb="142">
      <t>キホン</t>
    </rPh>
    <rPh sb="142" eb="144">
      <t>ケイカク</t>
    </rPh>
    <rPh sb="148" eb="150">
      <t>ケイエイ</t>
    </rPh>
    <rPh sb="150" eb="152">
      <t>センリャク</t>
    </rPh>
    <rPh sb="154" eb="155">
      <t>モト</t>
    </rPh>
    <rPh sb="159" eb="161">
      <t>ケンゼン</t>
    </rPh>
    <rPh sb="169" eb="171">
      <t>ヒツヨウ</t>
    </rPh>
    <phoneticPr fontId="4"/>
  </si>
  <si>
    <t>　
　①経常収支比率は100％を上回っており、単年度収支は黒字となっています。
　③流動比率は、前年度に比べ16.29ポイント増加していますが、総務省が示す類似団体平均値を下回る値となりました。下水道の建設が継続していることが影響し、起債償還額が多く現金が少ない状況となっています。
　⑤経費回収率は100％を下回り、前年度より4.25ポイント減少しています。⑥汚水処理原価は前年度に比べ6.44円増加し、類似団体平均値を上回る数値となっています。
　⑦施設利用率（注：流域下水道で処理した水量を含んで計算）は、類似団体と比較すると上回っています。　
　⑧水洗化率は前年度より微増となりましたが、類似団体平均値をやや下回っています。
　</t>
    <rPh sb="48" eb="49">
      <t>ゼン</t>
    </rPh>
    <rPh sb="52" eb="53">
      <t>クラ</t>
    </rPh>
    <rPh sb="63" eb="65">
      <t>ゾウカ</t>
    </rPh>
    <rPh sb="86" eb="87">
      <t>シタ</t>
    </rPh>
    <rPh sb="113" eb="115">
      <t>エイキョウ</t>
    </rPh>
    <rPh sb="117" eb="119">
      <t>キサイ</t>
    </rPh>
    <rPh sb="123" eb="124">
      <t>オオ</t>
    </rPh>
    <rPh sb="125" eb="127">
      <t>ゲンキン</t>
    </rPh>
    <rPh sb="128" eb="129">
      <t>スク</t>
    </rPh>
    <rPh sb="131" eb="133">
      <t>ジョウキョウ</t>
    </rPh>
    <rPh sb="144" eb="146">
      <t>ケイヒ</t>
    </rPh>
    <rPh sb="146" eb="148">
      <t>カイシュウ</t>
    </rPh>
    <rPh sb="148" eb="149">
      <t>リツ</t>
    </rPh>
    <rPh sb="155" eb="157">
      <t>シタマワ</t>
    </rPh>
    <rPh sb="181" eb="183">
      <t>オスイ</t>
    </rPh>
    <rPh sb="183" eb="185">
      <t>ショリ</t>
    </rPh>
    <rPh sb="185" eb="187">
      <t>ゲンカ</t>
    </rPh>
    <rPh sb="211" eb="213">
      <t>ウワマワ</t>
    </rPh>
    <rPh sb="214" eb="216">
      <t>スウチ</t>
    </rPh>
    <rPh sb="292" eb="295">
      <t>スイセンカ</t>
    </rPh>
    <rPh sb="295" eb="296">
      <t>リツ</t>
    </rPh>
    <rPh sb="297" eb="300">
      <t>ゼンネンド</t>
    </rPh>
    <rPh sb="302" eb="304">
      <t>ビゾウ</t>
    </rPh>
    <rPh sb="312" eb="314">
      <t>ルイジ</t>
    </rPh>
    <rPh sb="314" eb="316">
      <t>ダンタイヘイキンチシタ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</si>
</sst>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B2-4FC3-AB75-1C6F5D163A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0.15</c:v>
                </c:pt>
                <c:pt idx="2">
                  <c:v>0.06</c:v>
                </c:pt>
                <c:pt idx="3">
                  <c:v>0.13</c:v>
                </c:pt>
                <c:pt idx="4">
                  <c:v>0.06</c:v>
                </c:pt>
              </c:numCache>
            </c:numRef>
          </c:val>
          <c:smooth val="0"/>
          <c:extLst>
            <c:ext xmlns:c16="http://schemas.microsoft.com/office/drawing/2014/chart" uri="{C3380CC4-5D6E-409C-BE32-E72D297353CC}">
              <c16:uniqueId val="{00000001-4AB2-4FC3-AB75-1C6F5D163A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93.4</c:v>
                </c:pt>
                <c:pt idx="1">
                  <c:v>87.76</c:v>
                </c:pt>
                <c:pt idx="2">
                  <c:v>88.03</c:v>
                </c:pt>
                <c:pt idx="3">
                  <c:v>85.84</c:v>
                </c:pt>
                <c:pt idx="4">
                  <c:v>84.48</c:v>
                </c:pt>
              </c:numCache>
            </c:numRef>
          </c:val>
          <c:extLst>
            <c:ext xmlns:c16="http://schemas.microsoft.com/office/drawing/2014/chart" uri="{C3380CC4-5D6E-409C-BE32-E72D297353CC}">
              <c16:uniqueId val="{00000000-70B3-44F2-A6D0-E0B05AF8D9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61.51</c:v>
                </c:pt>
                <c:pt idx="2">
                  <c:v>51.2</c:v>
                </c:pt>
                <c:pt idx="3">
                  <c:v>64.14</c:v>
                </c:pt>
                <c:pt idx="4">
                  <c:v>63.71</c:v>
                </c:pt>
              </c:numCache>
            </c:numRef>
          </c:val>
          <c:smooth val="0"/>
          <c:extLst>
            <c:ext xmlns:c16="http://schemas.microsoft.com/office/drawing/2014/chart" uri="{C3380CC4-5D6E-409C-BE32-E72D297353CC}">
              <c16:uniqueId val="{00000001-70B3-44F2-A6D0-E0B05AF8D9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86.31</c:v>
                </c:pt>
                <c:pt idx="1">
                  <c:v>87.2</c:v>
                </c:pt>
                <c:pt idx="2">
                  <c:v>88.03</c:v>
                </c:pt>
                <c:pt idx="3">
                  <c:v>87.74</c:v>
                </c:pt>
                <c:pt idx="4">
                  <c:v>88.05</c:v>
                </c:pt>
              </c:numCache>
            </c:numRef>
          </c:val>
          <c:extLst>
            <c:ext xmlns:c16="http://schemas.microsoft.com/office/drawing/2014/chart" uri="{C3380CC4-5D6E-409C-BE32-E72D297353CC}">
              <c16:uniqueId val="{00000000-E4AC-417C-8A7C-8C55E85B1C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85.82</c:v>
                </c:pt>
                <c:pt idx="2">
                  <c:v>85.03</c:v>
                </c:pt>
                <c:pt idx="3">
                  <c:v>92.9</c:v>
                </c:pt>
                <c:pt idx="4">
                  <c:v>92.89</c:v>
                </c:pt>
              </c:numCache>
            </c:numRef>
          </c:val>
          <c:smooth val="0"/>
          <c:extLst>
            <c:ext xmlns:c16="http://schemas.microsoft.com/office/drawing/2014/chart" uri="{C3380CC4-5D6E-409C-BE32-E72D297353CC}">
              <c16:uniqueId val="{00000001-E4AC-417C-8A7C-8C55E85B1C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103.5</c:v>
                </c:pt>
                <c:pt idx="1">
                  <c:v>101.16</c:v>
                </c:pt>
                <c:pt idx="2">
                  <c:v>103.48</c:v>
                </c:pt>
                <c:pt idx="3">
                  <c:v>102.55</c:v>
                </c:pt>
                <c:pt idx="4">
                  <c:v>102.24</c:v>
                </c:pt>
              </c:numCache>
            </c:numRef>
          </c:val>
          <c:extLst>
            <c:ext xmlns:c16="http://schemas.microsoft.com/office/drawing/2014/chart" uri="{C3380CC4-5D6E-409C-BE32-E72D297353CC}">
              <c16:uniqueId val="{00000000-DA59-4EE5-A327-849E38720A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109.91</c:v>
                </c:pt>
                <c:pt idx="2">
                  <c:v>108.61</c:v>
                </c:pt>
                <c:pt idx="3">
                  <c:v>107.49</c:v>
                </c:pt>
                <c:pt idx="4">
                  <c:v>107.64</c:v>
                </c:pt>
              </c:numCache>
            </c:numRef>
          </c:val>
          <c:smooth val="0"/>
          <c:extLst>
            <c:ext xmlns:c16="http://schemas.microsoft.com/office/drawing/2014/chart" uri="{C3380CC4-5D6E-409C-BE32-E72D297353CC}">
              <c16:uniqueId val="{00000001-DA59-4EE5-A327-849E38720A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11.09</c:v>
                </c:pt>
                <c:pt idx="1">
                  <c:v>13.75</c:v>
                </c:pt>
                <c:pt idx="2">
                  <c:v>16.3</c:v>
                </c:pt>
                <c:pt idx="3">
                  <c:v>18.77</c:v>
                </c:pt>
                <c:pt idx="4">
                  <c:v>21.16</c:v>
                </c:pt>
              </c:numCache>
            </c:numRef>
          </c:val>
          <c:extLst>
            <c:ext xmlns:c16="http://schemas.microsoft.com/office/drawing/2014/chart" uri="{C3380CC4-5D6E-409C-BE32-E72D297353CC}">
              <c16:uniqueId val="{00000000-6A6A-4869-ABCF-21614AD5B2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15.29</c:v>
                </c:pt>
                <c:pt idx="2">
                  <c:v>17.809999999999999</c:v>
                </c:pt>
                <c:pt idx="3">
                  <c:v>27.46</c:v>
                </c:pt>
                <c:pt idx="4">
                  <c:v>29.93</c:v>
                </c:pt>
              </c:numCache>
            </c:numRef>
          </c:val>
          <c:smooth val="0"/>
          <c:extLst>
            <c:ext xmlns:c16="http://schemas.microsoft.com/office/drawing/2014/chart" uri="{C3380CC4-5D6E-409C-BE32-E72D297353CC}">
              <c16:uniqueId val="{00000001-6A6A-4869-ABCF-21614AD5B2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97-4FD1-BA7D-7DB9D22D0C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0.11</c:v>
                </c:pt>
                <c:pt idx="2">
                  <c:v>0.64</c:v>
                </c:pt>
                <c:pt idx="3">
                  <c:v>2.08</c:v>
                </c:pt>
                <c:pt idx="4">
                  <c:v>2.74</c:v>
                </c:pt>
              </c:numCache>
            </c:numRef>
          </c:val>
          <c:smooth val="0"/>
          <c:extLst>
            <c:ext xmlns:c16="http://schemas.microsoft.com/office/drawing/2014/chart" uri="{C3380CC4-5D6E-409C-BE32-E72D297353CC}">
              <c16:uniqueId val="{00000001-AE97-4FD1-BA7D-7DB9D22D0C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F9-4218-8BCE-7F93BDB53D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9.42</c:v>
                </c:pt>
                <c:pt idx="2">
                  <c:v>11.49</c:v>
                </c:pt>
                <c:pt idx="3">
                  <c:v>5.41</c:v>
                </c:pt>
                <c:pt idx="4">
                  <c:v>5.61</c:v>
                </c:pt>
              </c:numCache>
            </c:numRef>
          </c:val>
          <c:smooth val="0"/>
          <c:extLst>
            <c:ext xmlns:c16="http://schemas.microsoft.com/office/drawing/2014/chart" uri="{C3380CC4-5D6E-409C-BE32-E72D297353CC}">
              <c16:uniqueId val="{00000001-9DF9-4218-8BCE-7F93BDB53D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55.58</c:v>
                </c:pt>
                <c:pt idx="1">
                  <c:v>49.36</c:v>
                </c:pt>
                <c:pt idx="2">
                  <c:v>52.05</c:v>
                </c:pt>
                <c:pt idx="3">
                  <c:v>48.62</c:v>
                </c:pt>
                <c:pt idx="4">
                  <c:v>64.91</c:v>
                </c:pt>
              </c:numCache>
            </c:numRef>
          </c:val>
          <c:extLst>
            <c:ext xmlns:c16="http://schemas.microsoft.com/office/drawing/2014/chart" uri="{C3380CC4-5D6E-409C-BE32-E72D297353CC}">
              <c16:uniqueId val="{00000000-3125-45A8-B8B7-5771132064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47.61</c:v>
                </c:pt>
                <c:pt idx="2">
                  <c:v>52.69</c:v>
                </c:pt>
                <c:pt idx="3">
                  <c:v>69.180000000000007</c:v>
                </c:pt>
                <c:pt idx="4">
                  <c:v>76.319999999999993</c:v>
                </c:pt>
              </c:numCache>
            </c:numRef>
          </c:val>
          <c:smooth val="0"/>
          <c:extLst>
            <c:ext xmlns:c16="http://schemas.microsoft.com/office/drawing/2014/chart" uri="{C3380CC4-5D6E-409C-BE32-E72D297353CC}">
              <c16:uniqueId val="{00000001-3125-45A8-B8B7-5771132064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673.09</c:v>
                </c:pt>
                <c:pt idx="1">
                  <c:v>734.52</c:v>
                </c:pt>
                <c:pt idx="2">
                  <c:v>714.46</c:v>
                </c:pt>
                <c:pt idx="3">
                  <c:v>722.2</c:v>
                </c:pt>
                <c:pt idx="4">
                  <c:v>723.46</c:v>
                </c:pt>
              </c:numCache>
            </c:numRef>
          </c:val>
          <c:extLst>
            <c:ext xmlns:c16="http://schemas.microsoft.com/office/drawing/2014/chart" uri="{C3380CC4-5D6E-409C-BE32-E72D297353CC}">
              <c16:uniqueId val="{00000000-BE2A-4F6C-9773-46107003C5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1092.22</c:v>
                </c:pt>
                <c:pt idx="2">
                  <c:v>998.38</c:v>
                </c:pt>
                <c:pt idx="3">
                  <c:v>789.87</c:v>
                </c:pt>
                <c:pt idx="4">
                  <c:v>749.43</c:v>
                </c:pt>
              </c:numCache>
            </c:numRef>
          </c:val>
          <c:smooth val="0"/>
          <c:extLst>
            <c:ext xmlns:c16="http://schemas.microsoft.com/office/drawing/2014/chart" uri="{C3380CC4-5D6E-409C-BE32-E72D297353CC}">
              <c16:uniqueId val="{00000001-BE2A-4F6C-9773-46107003C5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105.75</c:v>
                </c:pt>
                <c:pt idx="1">
                  <c:v>103.03</c:v>
                </c:pt>
                <c:pt idx="2">
                  <c:v>107.14</c:v>
                </c:pt>
                <c:pt idx="3">
                  <c:v>101.19</c:v>
                </c:pt>
                <c:pt idx="4">
                  <c:v>96.94</c:v>
                </c:pt>
              </c:numCache>
            </c:numRef>
          </c:val>
          <c:extLst>
            <c:ext xmlns:c16="http://schemas.microsoft.com/office/drawing/2014/chart" uri="{C3380CC4-5D6E-409C-BE32-E72D297353CC}">
              <c16:uniqueId val="{00000000-9A9B-483E-8C6C-4B3D1DB754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97.53</c:v>
                </c:pt>
                <c:pt idx="2">
                  <c:v>95.92</c:v>
                </c:pt>
                <c:pt idx="3">
                  <c:v>98.06</c:v>
                </c:pt>
                <c:pt idx="4">
                  <c:v>98.46</c:v>
                </c:pt>
              </c:numCache>
            </c:numRef>
          </c:val>
          <c:smooth val="0"/>
          <c:extLst>
            <c:ext xmlns:c16="http://schemas.microsoft.com/office/drawing/2014/chart" uri="{C3380CC4-5D6E-409C-BE32-E72D297353CC}">
              <c16:uniqueId val="{00000001-9A9B-483E-8C6C-4B3D1DB754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148.6</c:v>
                </c:pt>
                <c:pt idx="1">
                  <c:v>150.27000000000001</c:v>
                </c:pt>
                <c:pt idx="2">
                  <c:v>145.83000000000001</c:v>
                </c:pt>
                <c:pt idx="3">
                  <c:v>154.4</c:v>
                </c:pt>
                <c:pt idx="4">
                  <c:v>160.84</c:v>
                </c:pt>
              </c:numCache>
            </c:numRef>
          </c:val>
          <c:extLst>
            <c:ext xmlns:c16="http://schemas.microsoft.com/office/drawing/2014/chart" uri="{C3380CC4-5D6E-409C-BE32-E72D297353CC}">
              <c16:uniqueId val="{00000000-2211-48BD-8F23-BA0575B477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155.83000000000001</c:v>
                </c:pt>
                <c:pt idx="2">
                  <c:v>156.75</c:v>
                </c:pt>
                <c:pt idx="3">
                  <c:v>157.37</c:v>
                </c:pt>
                <c:pt idx="4">
                  <c:v>157.44999999999999</c:v>
                </c:pt>
              </c:numCache>
            </c:numRef>
          </c:val>
          <c:smooth val="0"/>
          <c:extLst>
            <c:ext xmlns:c16="http://schemas.microsoft.com/office/drawing/2014/chart" uri="{C3380CC4-5D6E-409C-BE32-E72D297353CC}">
              <c16:uniqueId val="{00000001-2211-48BD-8F23-BA0575B477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甲賀市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88493</v>
      </c>
      <c r="AM8" s="41"/>
      <c r="AN8" s="41"/>
      <c r="AO8" s="41"/>
      <c r="AP8" s="41"/>
      <c r="AQ8" s="41"/>
      <c r="AR8" s="41"/>
      <c r="AS8" s="41"/>
      <c r="AT8" s="34">
        <f>データ!T6</f>
        <v>481.62</v>
      </c>
      <c r="AU8" s="34"/>
      <c r="AV8" s="34"/>
      <c r="AW8" s="34"/>
      <c r="AX8" s="34"/>
      <c r="AY8" s="34"/>
      <c r="AZ8" s="34"/>
      <c r="BA8" s="34"/>
      <c r="BB8" s="34">
        <f>データ!U6</f>
        <v>183.74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66.12</v>
      </c>
      <c r="J10" s="34"/>
      <c r="K10" s="34"/>
      <c r="L10" s="34"/>
      <c r="M10" s="34"/>
      <c r="N10" s="34"/>
      <c r="O10" s="34"/>
      <c r="P10" s="34">
        <f>データ!P6</f>
        <v>41.42</v>
      </c>
      <c r="Q10" s="34"/>
      <c r="R10" s="34"/>
      <c r="S10" s="34"/>
      <c r="T10" s="34"/>
      <c r="U10" s="34"/>
      <c r="V10" s="34"/>
      <c r="W10" s="34">
        <f>データ!Q6</f>
        <v>86.6</v>
      </c>
      <c r="X10" s="34"/>
      <c r="Y10" s="34"/>
      <c r="Z10" s="34"/>
      <c r="AA10" s="34"/>
      <c r="AB10" s="34"/>
      <c r="AC10" s="34"/>
      <c r="AD10" s="41">
        <f>データ!R6</f>
        <v>2824</v>
      </c>
      <c r="AE10" s="41"/>
      <c r="AF10" s="41"/>
      <c r="AG10" s="41"/>
      <c r="AH10" s="41"/>
      <c r="AI10" s="41"/>
      <c r="AJ10" s="41"/>
      <c r="AK10" s="2"/>
      <c r="AL10" s="41">
        <f>データ!V6</f>
        <v>36531</v>
      </c>
      <c r="AM10" s="41"/>
      <c r="AN10" s="41"/>
      <c r="AO10" s="41"/>
      <c r="AP10" s="41"/>
      <c r="AQ10" s="41"/>
      <c r="AR10" s="41"/>
      <c r="AS10" s="41"/>
      <c r="AT10" s="34">
        <f>データ!W6</f>
        <v>18.57</v>
      </c>
      <c r="AU10" s="34"/>
      <c r="AV10" s="34"/>
      <c r="AW10" s="34"/>
      <c r="AX10" s="34"/>
      <c r="AY10" s="34"/>
      <c r="AZ10" s="34"/>
      <c r="BA10" s="34"/>
      <c r="BB10" s="34">
        <f>データ!X6</f>
        <v>1967.21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e47Fo7g7BCcOHaBtg/qTh60PEekPG4NhPeIbtkQbpxx2/hetWy+9SuxgaG+lsBZrEfGToP5Ki51nQ/KwaByqA==" saltValue="5eKrbpO9HzCYn551baII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252093</v>
      </c>
      <c r="D6" s="19">
        <f t="shared" si="3"/>
        <v>46</v>
      </c>
      <c r="E6" s="19">
        <f t="shared" si="3"/>
        <v>17</v>
      </c>
      <c r="F6" s="19">
        <f t="shared" si="3"/>
        <v>1</v>
      </c>
      <c r="G6" s="19">
        <f t="shared" si="3"/>
        <v>0</v>
      </c>
      <c r="H6" s="19" t="str">
        <f t="shared" si="3"/>
        <v>滋賀県　甲賀市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66.12</v>
      </c>
      <c r="P6" s="20">
        <f t="shared" si="3"/>
        <v>41.42</v>
      </c>
      <c r="Q6" s="20">
        <f t="shared" si="3"/>
        <v>86.6</v>
      </c>
      <c r="R6" s="20">
        <f t="shared" si="3"/>
        <v>2824</v>
      </c>
      <c r="S6" s="20">
        <f t="shared" si="3"/>
        <v>88493</v>
      </c>
      <c r="T6" s="20">
        <f t="shared" si="3"/>
        <v>481.62</v>
      </c>
      <c r="U6" s="20">
        <f t="shared" si="3"/>
        <v>183.74</v>
      </c>
      <c r="V6" s="20">
        <f t="shared" si="3"/>
        <v>36531</v>
      </c>
      <c r="W6" s="20">
        <f t="shared" si="3"/>
        <v>18.57</v>
      </c>
      <c r="X6" s="20">
        <f t="shared" si="3"/>
        <v>1967.21</v>
      </c>
      <c r="Y6" s="21">
        <f>IF(Y7="",NA(),Y7)</f>
        <v>103.5</v>
      </c>
      <c r="Z6" s="21">
        <f t="shared" ref="Z6:AH6" si="4">IF(Z7="",NA(),Z7)</f>
        <v>101.16</v>
      </c>
      <c r="AA6" s="21">
        <f t="shared" si="4"/>
        <v>103.48</v>
      </c>
      <c r="AB6" s="21">
        <f t="shared" si="4"/>
        <v>102.55</v>
      </c>
      <c r="AC6" s="21">
        <f t="shared" si="4"/>
        <v>102.24</v>
      </c>
      <c r="AD6" s="21">
        <f t="shared" si="4"/>
        <v>107.15</v>
      </c>
      <c r="AE6" s="21">
        <f t="shared" si="4"/>
        <v>109.91</v>
      </c>
      <c r="AF6" s="21">
        <f t="shared" si="4"/>
        <v>108.61</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15.68</v>
      </c>
      <c r="AP6" s="21">
        <f t="shared" si="5"/>
        <v>9.42</v>
      </c>
      <c r="AQ6" s="21">
        <f t="shared" si="5"/>
        <v>11.49</v>
      </c>
      <c r="AR6" s="21">
        <f t="shared" si="5"/>
        <v>5.41</v>
      </c>
      <c r="AS6" s="21">
        <f t="shared" si="5"/>
        <v>5.61</v>
      </c>
      <c r="AT6" s="20" t="str">
        <f>IF(AT7="","",IF(AT7="-","【-】","【"&amp;SUBSTITUTE(TEXT(AT7,"#,##0.00"),"-","△")&amp;"】"))</f>
        <v>【3.03】</v>
      </c>
      <c r="AU6" s="21">
        <f>IF(AU7="",NA(),AU7)</f>
        <v>55.58</v>
      </c>
      <c r="AV6" s="21">
        <f t="shared" ref="AV6:BD6" si="6">IF(AV7="",NA(),AV7)</f>
        <v>49.36</v>
      </c>
      <c r="AW6" s="21">
        <f t="shared" si="6"/>
        <v>52.05</v>
      </c>
      <c r="AX6" s="21">
        <f t="shared" si="6"/>
        <v>48.62</v>
      </c>
      <c r="AY6" s="21">
        <f t="shared" si="6"/>
        <v>64.91</v>
      </c>
      <c r="AZ6" s="21">
        <f t="shared" si="6"/>
        <v>46.82</v>
      </c>
      <c r="BA6" s="21">
        <f t="shared" si="6"/>
        <v>47.61</v>
      </c>
      <c r="BB6" s="21">
        <f t="shared" si="6"/>
        <v>52.69</v>
      </c>
      <c r="BC6" s="21">
        <f t="shared" si="6"/>
        <v>69.180000000000007</v>
      </c>
      <c r="BD6" s="21">
        <f t="shared" si="6"/>
        <v>76.319999999999993</v>
      </c>
      <c r="BE6" s="20" t="str">
        <f>IF(BE7="","",IF(BE7="-","【-】","【"&amp;SUBSTITUTE(TEXT(BE7,"#,##0.00"),"-","△")&amp;"】"))</f>
        <v>【78.43】</v>
      </c>
      <c r="BF6" s="21">
        <f>IF(BF7="",NA(),BF7)</f>
        <v>673.09</v>
      </c>
      <c r="BG6" s="21">
        <f t="shared" ref="BG6:BO6" si="7">IF(BG7="",NA(),BG7)</f>
        <v>734.52</v>
      </c>
      <c r="BH6" s="21">
        <f t="shared" si="7"/>
        <v>714.46</v>
      </c>
      <c r="BI6" s="21">
        <f t="shared" si="7"/>
        <v>722.2</v>
      </c>
      <c r="BJ6" s="21">
        <f t="shared" si="7"/>
        <v>723.46</v>
      </c>
      <c r="BK6" s="21">
        <f t="shared" si="7"/>
        <v>1028.05</v>
      </c>
      <c r="BL6" s="21">
        <f t="shared" si="7"/>
        <v>1092.22</v>
      </c>
      <c r="BM6" s="21">
        <f t="shared" si="7"/>
        <v>998.38</v>
      </c>
      <c r="BN6" s="21">
        <f t="shared" si="7"/>
        <v>789.87</v>
      </c>
      <c r="BO6" s="21">
        <f t="shared" si="7"/>
        <v>749.43</v>
      </c>
      <c r="BP6" s="20" t="str">
        <f>IF(BP7="","",IF(BP7="-","【-】","【"&amp;SUBSTITUTE(TEXT(BP7,"#,##0.00"),"-","△")&amp;"】"))</f>
        <v>【630.82】</v>
      </c>
      <c r="BQ6" s="21">
        <f>IF(BQ7="",NA(),BQ7)</f>
        <v>105.75</v>
      </c>
      <c r="BR6" s="21">
        <f t="shared" ref="BR6:BZ6" si="8">IF(BR7="",NA(),BR7)</f>
        <v>103.03</v>
      </c>
      <c r="BS6" s="21">
        <f t="shared" si="8"/>
        <v>107.14</v>
      </c>
      <c r="BT6" s="21">
        <f t="shared" si="8"/>
        <v>101.19</v>
      </c>
      <c r="BU6" s="21">
        <f t="shared" si="8"/>
        <v>96.94</v>
      </c>
      <c r="BV6" s="21">
        <f t="shared" si="8"/>
        <v>94.73</v>
      </c>
      <c r="BW6" s="21">
        <f t="shared" si="8"/>
        <v>97.53</v>
      </c>
      <c r="BX6" s="21">
        <f t="shared" si="8"/>
        <v>95.92</v>
      </c>
      <c r="BY6" s="21">
        <f t="shared" si="8"/>
        <v>98.06</v>
      </c>
      <c r="BZ6" s="21">
        <f t="shared" si="8"/>
        <v>98.46</v>
      </c>
      <c r="CA6" s="20" t="str">
        <f>IF(CA7="","",IF(CA7="-","【-】","【"&amp;SUBSTITUTE(TEXT(CA7,"#,##0.00"),"-","△")&amp;"】"))</f>
        <v>【97.81】</v>
      </c>
      <c r="CB6" s="21">
        <f>IF(CB7="",NA(),CB7)</f>
        <v>148.6</v>
      </c>
      <c r="CC6" s="21">
        <f t="shared" ref="CC6:CK6" si="9">IF(CC7="",NA(),CC7)</f>
        <v>150.27000000000001</v>
      </c>
      <c r="CD6" s="21">
        <f t="shared" si="9"/>
        <v>145.83000000000001</v>
      </c>
      <c r="CE6" s="21">
        <f t="shared" si="9"/>
        <v>154.4</v>
      </c>
      <c r="CF6" s="21">
        <f t="shared" si="9"/>
        <v>160.84</v>
      </c>
      <c r="CG6" s="21">
        <f t="shared" si="9"/>
        <v>160.91</v>
      </c>
      <c r="CH6" s="21">
        <f t="shared" si="9"/>
        <v>155.83000000000001</v>
      </c>
      <c r="CI6" s="21">
        <f t="shared" si="9"/>
        <v>156.75</v>
      </c>
      <c r="CJ6" s="21">
        <f t="shared" si="9"/>
        <v>157.37</v>
      </c>
      <c r="CK6" s="21">
        <f t="shared" si="9"/>
        <v>157.44999999999999</v>
      </c>
      <c r="CL6" s="20" t="str">
        <f>IF(CL7="","",IF(CL7="-","【-】","【"&amp;SUBSTITUTE(TEXT(CL7,"#,##0.00"),"-","△")&amp;"】"))</f>
        <v>【138.75】</v>
      </c>
      <c r="CM6" s="21">
        <f>IF(CM7="",NA(),CM7)</f>
        <v>93.4</v>
      </c>
      <c r="CN6" s="21">
        <f t="shared" ref="CN6:CV6" si="10">IF(CN7="",NA(),CN7)</f>
        <v>87.76</v>
      </c>
      <c r="CO6" s="21">
        <f t="shared" si="10"/>
        <v>88.03</v>
      </c>
      <c r="CP6" s="21">
        <f t="shared" si="10"/>
        <v>85.84</v>
      </c>
      <c r="CQ6" s="21">
        <f t="shared" si="10"/>
        <v>84.48</v>
      </c>
      <c r="CR6" s="21">
        <f t="shared" si="10"/>
        <v>61.4</v>
      </c>
      <c r="CS6" s="21">
        <f t="shared" si="10"/>
        <v>61.51</v>
      </c>
      <c r="CT6" s="21">
        <f t="shared" si="10"/>
        <v>51.2</v>
      </c>
      <c r="CU6" s="21">
        <f t="shared" si="10"/>
        <v>64.14</v>
      </c>
      <c r="CV6" s="21">
        <f t="shared" si="10"/>
        <v>63.71</v>
      </c>
      <c r="CW6" s="20" t="str">
        <f>IF(CW7="","",IF(CW7="-","【-】","【"&amp;SUBSTITUTE(TEXT(CW7,"#,##0.00"),"-","△")&amp;"】"))</f>
        <v>【58.94】</v>
      </c>
      <c r="CX6" s="21">
        <f>IF(CX7="",NA(),CX7)</f>
        <v>86.31</v>
      </c>
      <c r="CY6" s="21">
        <f t="shared" ref="CY6:DG6" si="11">IF(CY7="",NA(),CY7)</f>
        <v>87.2</v>
      </c>
      <c r="CZ6" s="21">
        <f t="shared" si="11"/>
        <v>88.03</v>
      </c>
      <c r="DA6" s="21">
        <f t="shared" si="11"/>
        <v>87.74</v>
      </c>
      <c r="DB6" s="21">
        <f t="shared" si="11"/>
        <v>88.05</v>
      </c>
      <c r="DC6" s="21">
        <f t="shared" si="11"/>
        <v>86.28</v>
      </c>
      <c r="DD6" s="21">
        <f t="shared" si="11"/>
        <v>85.82</v>
      </c>
      <c r="DE6" s="21">
        <f t="shared" si="11"/>
        <v>85.03</v>
      </c>
      <c r="DF6" s="21">
        <f t="shared" si="11"/>
        <v>92.9</v>
      </c>
      <c r="DG6" s="21">
        <f t="shared" si="11"/>
        <v>92.89</v>
      </c>
      <c r="DH6" s="20" t="str">
        <f>IF(DH7="","",IF(DH7="-","【-】","【"&amp;SUBSTITUTE(TEXT(DH7,"#,##0.00"),"-","△")&amp;"】"))</f>
        <v>【95.91】</v>
      </c>
      <c r="DI6" s="21">
        <f>IF(DI7="",NA(),DI7)</f>
        <v>11.09</v>
      </c>
      <c r="DJ6" s="21">
        <f t="shared" ref="DJ6:DR6" si="12">IF(DJ7="",NA(),DJ7)</f>
        <v>13.75</v>
      </c>
      <c r="DK6" s="21">
        <f t="shared" si="12"/>
        <v>16.3</v>
      </c>
      <c r="DL6" s="21">
        <f t="shared" si="12"/>
        <v>18.77</v>
      </c>
      <c r="DM6" s="21">
        <f t="shared" si="12"/>
        <v>21.16</v>
      </c>
      <c r="DN6" s="21">
        <f t="shared" si="12"/>
        <v>17.239999999999998</v>
      </c>
      <c r="DO6" s="21">
        <f t="shared" si="12"/>
        <v>15.29</v>
      </c>
      <c r="DP6" s="21">
        <f t="shared" si="12"/>
        <v>17.809999999999999</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0.11</v>
      </c>
      <c r="EA6" s="21">
        <f t="shared" si="13"/>
        <v>0.64</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0.15</v>
      </c>
      <c r="EL6" s="21">
        <f t="shared" si="14"/>
        <v>0.06</v>
      </c>
      <c r="EM6" s="21">
        <f t="shared" si="14"/>
        <v>0.13</v>
      </c>
      <c r="EN6" s="21">
        <f t="shared" si="14"/>
        <v>0.06</v>
      </c>
      <c r="EO6" s="20" t="str">
        <f>IF(EO7="","",IF(EO7="-","【-】","【"&amp;SUBSTITUTE(TEXT(EO7,"#,##0.00"),"-","△")&amp;"】"))</f>
        <v>【0.22】</v>
      </c>
    </row>
    <row r="7" spans="1:148" s="22" customFormat="1" x14ac:dyDescent="0.15">
      <c r="A7" s="14"/>
      <c r="B7" s="23">
        <v>2023</v>
      </c>
      <c r="C7" s="23">
        <v>252093</v>
      </c>
      <c r="D7" s="23">
        <v>46</v>
      </c>
      <c r="E7" s="23">
        <v>17</v>
      </c>
      <c r="F7" s="23">
        <v>1</v>
      </c>
      <c r="G7" s="23">
        <v>0</v>
      </c>
      <c r="H7" s="23" t="s">
        <v>96</v>
      </c>
      <c r="I7" s="23" t="s">
        <v>97</v>
      </c>
      <c r="J7" s="23" t="s">
        <v>98</v>
      </c>
      <c r="K7" s="23" t="s">
        <v>99</v>
      </c>
      <c r="L7" s="23" t="s">
        <v>100</v>
      </c>
      <c r="M7" s="23" t="s">
        <v>101</v>
      </c>
      <c r="N7" s="24" t="s">
        <v>102</v>
      </c>
      <c r="O7" s="24">
        <v>66.12</v>
      </c>
      <c r="P7" s="24">
        <v>41.42</v>
      </c>
      <c r="Q7" s="24">
        <v>86.6</v>
      </c>
      <c r="R7" s="24">
        <v>2824</v>
      </c>
      <c r="S7" s="24">
        <v>88493</v>
      </c>
      <c r="T7" s="24">
        <v>481.62</v>
      </c>
      <c r="U7" s="24">
        <v>183.74</v>
      </c>
      <c r="V7" s="24">
        <v>36531</v>
      </c>
      <c r="W7" s="24">
        <v>18.57</v>
      </c>
      <c r="X7" s="24">
        <v>1967.21</v>
      </c>
      <c r="Y7" s="24">
        <v>103.5</v>
      </c>
      <c r="Z7" s="24">
        <v>101.16</v>
      </c>
      <c r="AA7" s="24">
        <v>103.48</v>
      </c>
      <c r="AB7" s="24">
        <v>102.55</v>
      </c>
      <c r="AC7" s="24">
        <v>102.24</v>
      </c>
      <c r="AD7" s="24">
        <v>107.15</v>
      </c>
      <c r="AE7" s="24">
        <v>109.91</v>
      </c>
      <c r="AF7" s="24">
        <v>108.61</v>
      </c>
      <c r="AG7" s="24">
        <v>107.49</v>
      </c>
      <c r="AH7" s="24">
        <v>107.64</v>
      </c>
      <c r="AI7" s="24">
        <v>105.91</v>
      </c>
      <c r="AJ7" s="24">
        <v>0</v>
      </c>
      <c r="AK7" s="24">
        <v>0</v>
      </c>
      <c r="AL7" s="24">
        <v>0</v>
      </c>
      <c r="AM7" s="24">
        <v>0</v>
      </c>
      <c r="AN7" s="24">
        <v>0</v>
      </c>
      <c r="AO7" s="24">
        <v>15.68</v>
      </c>
      <c r="AP7" s="24">
        <v>9.42</v>
      </c>
      <c r="AQ7" s="24">
        <v>11.49</v>
      </c>
      <c r="AR7" s="24">
        <v>5.41</v>
      </c>
      <c r="AS7" s="24">
        <v>5.61</v>
      </c>
      <c r="AT7" s="24">
        <v>3.03</v>
      </c>
      <c r="AU7" s="24">
        <v>55.58</v>
      </c>
      <c r="AV7" s="24">
        <v>49.36</v>
      </c>
      <c r="AW7" s="24">
        <v>52.05</v>
      </c>
      <c r="AX7" s="24">
        <v>48.62</v>
      </c>
      <c r="AY7" s="24">
        <v>64.91</v>
      </c>
      <c r="AZ7" s="24">
        <v>46.82</v>
      </c>
      <c r="BA7" s="24">
        <v>47.61</v>
      </c>
      <c r="BB7" s="24">
        <v>52.69</v>
      </c>
      <c r="BC7" s="24">
        <v>69.180000000000007</v>
      </c>
      <c r="BD7" s="24">
        <v>76.319999999999993</v>
      </c>
      <c r="BE7" s="24">
        <v>78.430000000000007</v>
      </c>
      <c r="BF7" s="24">
        <v>673.09</v>
      </c>
      <c r="BG7" s="24">
        <v>734.52</v>
      </c>
      <c r="BH7" s="24">
        <v>714.46</v>
      </c>
      <c r="BI7" s="24">
        <v>722.2</v>
      </c>
      <c r="BJ7" s="24">
        <v>723.46</v>
      </c>
      <c r="BK7" s="24">
        <v>1028.05</v>
      </c>
      <c r="BL7" s="24">
        <v>1092.22</v>
      </c>
      <c r="BM7" s="24">
        <v>998.38</v>
      </c>
      <c r="BN7" s="24">
        <v>789.87</v>
      </c>
      <c r="BO7" s="24">
        <v>749.43</v>
      </c>
      <c r="BP7" s="24">
        <v>630.82000000000005</v>
      </c>
      <c r="BQ7" s="24">
        <v>105.75</v>
      </c>
      <c r="BR7" s="24">
        <v>103.03</v>
      </c>
      <c r="BS7" s="24">
        <v>107.14</v>
      </c>
      <c r="BT7" s="24">
        <v>101.19</v>
      </c>
      <c r="BU7" s="24">
        <v>96.94</v>
      </c>
      <c r="BV7" s="24">
        <v>94.73</v>
      </c>
      <c r="BW7" s="24">
        <v>97.53</v>
      </c>
      <c r="BX7" s="24">
        <v>95.92</v>
      </c>
      <c r="BY7" s="24">
        <v>98.06</v>
      </c>
      <c r="BZ7" s="24">
        <v>98.46</v>
      </c>
      <c r="CA7" s="24">
        <v>97.81</v>
      </c>
      <c r="CB7" s="24">
        <v>148.6</v>
      </c>
      <c r="CC7" s="24">
        <v>150.27000000000001</v>
      </c>
      <c r="CD7" s="24">
        <v>145.83000000000001</v>
      </c>
      <c r="CE7" s="24">
        <v>154.4</v>
      </c>
      <c r="CF7" s="24">
        <v>160.84</v>
      </c>
      <c r="CG7" s="24">
        <v>160.91</v>
      </c>
      <c r="CH7" s="24">
        <v>155.83000000000001</v>
      </c>
      <c r="CI7" s="24">
        <v>156.75</v>
      </c>
      <c r="CJ7" s="24">
        <v>157.37</v>
      </c>
      <c r="CK7" s="24">
        <v>157.44999999999999</v>
      </c>
      <c r="CL7" s="24">
        <v>138.75</v>
      </c>
      <c r="CM7" s="24">
        <v>93.4</v>
      </c>
      <c r="CN7" s="24">
        <v>87.76</v>
      </c>
      <c r="CO7" s="24">
        <v>88.03</v>
      </c>
      <c r="CP7" s="24">
        <v>85.84</v>
      </c>
      <c r="CQ7" s="24">
        <v>84.48</v>
      </c>
      <c r="CR7" s="24">
        <v>61.4</v>
      </c>
      <c r="CS7" s="24">
        <v>61.51</v>
      </c>
      <c r="CT7" s="24">
        <v>51.2</v>
      </c>
      <c r="CU7" s="24">
        <v>64.14</v>
      </c>
      <c r="CV7" s="24">
        <v>63.71</v>
      </c>
      <c r="CW7" s="24">
        <v>58.94</v>
      </c>
      <c r="CX7" s="24">
        <v>86.31</v>
      </c>
      <c r="CY7" s="24">
        <v>87.2</v>
      </c>
      <c r="CZ7" s="24">
        <v>88.03</v>
      </c>
      <c r="DA7" s="24">
        <v>87.74</v>
      </c>
      <c r="DB7" s="24">
        <v>88.05</v>
      </c>
      <c r="DC7" s="24">
        <v>86.28</v>
      </c>
      <c r="DD7" s="24">
        <v>85.82</v>
      </c>
      <c r="DE7" s="24">
        <v>85.03</v>
      </c>
      <c r="DF7" s="24">
        <v>92.9</v>
      </c>
      <c r="DG7" s="24">
        <v>92.89</v>
      </c>
      <c r="DH7" s="24">
        <v>95.91</v>
      </c>
      <c r="DI7" s="24">
        <v>11.09</v>
      </c>
      <c r="DJ7" s="24">
        <v>13.75</v>
      </c>
      <c r="DK7" s="24">
        <v>16.3</v>
      </c>
      <c r="DL7" s="24">
        <v>18.77</v>
      </c>
      <c r="DM7" s="24">
        <v>21.16</v>
      </c>
      <c r="DN7" s="24">
        <v>17.239999999999998</v>
      </c>
      <c r="DO7" s="24">
        <v>15.29</v>
      </c>
      <c r="DP7" s="24">
        <v>17.809999999999999</v>
      </c>
      <c r="DQ7" s="24">
        <v>27.46</v>
      </c>
      <c r="DR7" s="24">
        <v>29.93</v>
      </c>
      <c r="DS7" s="24">
        <v>41.09</v>
      </c>
      <c r="DT7" s="24">
        <v>0</v>
      </c>
      <c r="DU7" s="24">
        <v>0</v>
      </c>
      <c r="DV7" s="24">
        <v>0</v>
      </c>
      <c r="DW7" s="24">
        <v>0</v>
      </c>
      <c r="DX7" s="24">
        <v>0</v>
      </c>
      <c r="DY7" s="24">
        <v>0.11</v>
      </c>
      <c r="DZ7" s="24">
        <v>0.11</v>
      </c>
      <c r="EA7" s="24">
        <v>0.64</v>
      </c>
      <c r="EB7" s="24">
        <v>2.08</v>
      </c>
      <c r="EC7" s="24">
        <v>2.74</v>
      </c>
      <c r="ED7" s="24">
        <v>8.68</v>
      </c>
      <c r="EE7" s="24">
        <v>0</v>
      </c>
      <c r="EF7" s="24">
        <v>0</v>
      </c>
      <c r="EG7" s="24">
        <v>0</v>
      </c>
      <c r="EH7" s="24">
        <v>0</v>
      </c>
      <c r="EI7" s="24">
        <v>0</v>
      </c>
      <c r="EJ7" s="24">
        <v>0.12</v>
      </c>
      <c r="EK7" s="24">
        <v>0.15</v>
      </c>
      <c r="EL7" s="24">
        <v>0.06</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2025-02-10T04:11:16Z</cp:lastPrinted>
  <dcterms:created xsi:type="dcterms:W3CDTF">2025-01-24T07:03:40Z</dcterms:created>
  <dcterms:modified xsi:type="dcterms:W3CDTF">2025-02-10T04:11:18Z</dcterms:modified>
  <cp:category/>
</cp:coreProperties>
</file>