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6\01 調査・報告\2.財政課\28.【0212〆】公営企業に係る経営比較分析表（令和５年度決算）の分析等について\"/>
    </mc:Choice>
  </mc:AlternateContent>
  <xr:revisionPtr revIDLastSave="0" documentId="13_ncr:1_{4C84966D-17A7-4AA2-BFF0-4DB29720E98C}" xr6:coauthVersionLast="45" xr6:coauthVersionMax="45" xr10:uidLastSave="{00000000-0000-0000-0000-000000000000}"/>
  <workbookProtection workbookAlgorithmName="SHA-512" workbookHashValue="wAaQa33KAV8lHDzwZV4lvYt1dn1dINOOpbt+sRUZF5G7qC/K8jB1GBVdx7YY+ALgw5LbwVyKQDa8O/ZduHXobg==" workbookSaltValue="kqqtR4nXvwkjB7lVKaInk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T10" i="4"/>
  <c r="AL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<sst xmlns="http://schemas.openxmlformats.org/spreadsheetml/2006/main" count="231" uniqueCount="117">
  <si>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</si>
  <si>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</si>
  <si>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</si>
  <si>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</si>
  <si>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</si>
  <si>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</si>
  <si>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</si>
  <si>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</si>
  <si>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</si>
  <si>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</si>
  <si>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</si>
  <si>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</si>
  <si>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</si>
  <si>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</si>
  <si>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</si>
  <si>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</si>
  <si>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</si>
  <si>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</si>
  <si>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</si>
  <si>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</si>
  <si>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</si>
  <si>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</si>
  <si>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</si>
  <si>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</si>
  <si>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</si>
  <si>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</si>
  <si>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</si>
  <si>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</si>
  <si>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</si>
  <si>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</si>
  <si>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</si>
  <si>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</si>
  <si>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</si>
  <si>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</si>
  <si>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</si>
  <si>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</si>
  <si>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</si>
  <si>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</si>
  <si>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</si>
  <si>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</si>
  <si>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</si>
  <si>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</si>
  <si>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</si>
  <si>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</si>
  <si>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</si>
  <si>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</si>
  <si>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</si>
  <si>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</si>
  <si>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</si>
  <si>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</si>
  <si>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</si>
  <si>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</si>
  <si>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</si>
  <si>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</si>
  <si>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</si>
  <si>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</si>
  <si>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</si>
  <si>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</si>
  <si>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</si>
  <si>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</si>
  <si>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</si>
  <si>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</si>
  <si>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</si>
  <si>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</si>
  <si>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</si>
  <si>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</si>
  <si>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</si>
  <si>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</si>
  <si>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</si>
  <si>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</si>
  <si>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</si>
  <si>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</si>
  <si>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</si>
  <si>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</si>
  <si>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</si>
  <si>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</si>
  <si>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</si>
  <si>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</si>
  <si>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</si>
  <si>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</si>
  <si>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</si>
  <si>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</si>
  <si>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</si>
  <si>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</si>
  <si>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</si>
  <si>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</si>
  <si>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</si>
  <si>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</si>
  <si>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</si>
  <si>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</si>
  <si>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</si>
  <si>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</si>
  <si>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</si>
  <si>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</si>
  <si>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</si>
  <si>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</si>
  <si>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</si>
  <si>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</si>
  <si>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</si>
  <si>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</si>
  <si>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</si>
  <si>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</si>
  <si>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</si>
  <si>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</si>
  <si>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</si>
  <si>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</si>
  <si>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</si>
  <si>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</si>
  <si>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</si>
  <si>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</si>
  <si>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</si>
  <si>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</si>
  <si>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</si>
  <si>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</si>
  <si>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昭和59年から施設を供用し、令和5年度で39年を経過していますが、下水道管の耐用年数である50年は経過しておらず、①有形固定資産減価償却率も低い値となっています。しかしながら、不明水の原因究明および、状況によっては、耐用年数未満での管渠更新も必要とな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9" eb="92">
      <t>フメイスイ</t>
    </rPh>
    <rPh sb="93" eb="95">
      <t>ゲンイン</t>
    </rPh>
    <rPh sb="95" eb="97">
      <t>キュウメイ</t>
    </rPh>
    <rPh sb="101" eb="103">
      <t>ジョウキョウ</t>
    </rPh>
    <rPh sb="109" eb="111">
      <t>タイヨウ</t>
    </rPh>
    <rPh sb="111" eb="113">
      <t>ネンスウ</t>
    </rPh>
    <rPh sb="113" eb="115">
      <t>ミマン</t>
    </rPh>
    <rPh sb="117" eb="119">
      <t>カンキョ</t>
    </rPh>
    <rPh sb="119" eb="121">
      <t>コウシン</t>
    </rPh>
    <rPh sb="122" eb="124">
      <t>ヒツヨウ</t>
    </rPh>
    <phoneticPr fontId="4"/>
  </si>
  <si>
    <t>　
　①経常収支比率は100％を上回り、単年度収支は黒字となっています。
　③流動比率は、前年度に比べ3.26ポイント減少しましたが、総務省が示す類似団体平均値を上回っています。過去の建設改良にかかる起債償還額が多く、現金が少ない状況となっています。
　④企業債残高対事業規模比率は、下水道整備が終了し、企業債残高は減少していますが、公共接続による事業規模の減少により値は増加しています。
　⑦施設利用率及び⑧水洗化率は昨年同様類似団体平均値に比べ良好な水準にある一方で、⑤経費回収率は昨年より減少し、⑥汚水処理原価は増加しています。
　⑤経費回収率、⑥汚水処理原価は公共下水道事業等と比べても悪い値であり、23箇所の終末処理場の維持管理に多額の費用を要することとや有収率の低さがその要因であると考えられます。</t>
    <rPh sb="16" eb="17">
      <t>ウエ</t>
    </rPh>
    <rPh sb="26" eb="27">
      <t>クロ</t>
    </rPh>
    <rPh sb="45" eb="46">
      <t>ゼン</t>
    </rPh>
    <rPh sb="46" eb="48">
      <t>ネンド</t>
    </rPh>
    <rPh sb="59" eb="61">
      <t>ゲンショウ</t>
    </rPh>
    <rPh sb="67" eb="70">
      <t>ソウムショウ</t>
    </rPh>
    <rPh sb="71" eb="72">
      <t>シメ</t>
    </rPh>
    <rPh sb="73" eb="75">
      <t>ルイジ</t>
    </rPh>
    <rPh sb="75" eb="77">
      <t>ダンタイ</t>
    </rPh>
    <rPh sb="77" eb="79">
      <t>ヘイキン</t>
    </rPh>
    <rPh sb="79" eb="80">
      <t>チ</t>
    </rPh>
    <rPh sb="89" eb="91">
      <t>カコ</t>
    </rPh>
    <rPh sb="92" eb="94">
      <t>ケンセツ</t>
    </rPh>
    <rPh sb="94" eb="96">
      <t>カイリョウ</t>
    </rPh>
    <rPh sb="100" eb="102">
      <t>キサイ</t>
    </rPh>
    <rPh sb="102" eb="104">
      <t>ショウカン</t>
    </rPh>
    <rPh sb="104" eb="105">
      <t>ガク</t>
    </rPh>
    <rPh sb="106" eb="107">
      <t>オオ</t>
    </rPh>
    <rPh sb="109" eb="111">
      <t>ゲンキン</t>
    </rPh>
    <rPh sb="112" eb="113">
      <t>スク</t>
    </rPh>
    <rPh sb="115" eb="117">
      <t>ジョウキョウ</t>
    </rPh>
    <rPh sb="186" eb="188">
      <t>ゾウカ</t>
    </rPh>
    <rPh sb="333" eb="334">
      <t>ユウ</t>
    </rPh>
    <rPh sb="334" eb="335">
      <t>シュウ</t>
    </rPh>
    <rPh sb="335" eb="336">
      <t>リツ</t>
    </rPh>
    <rPh sb="337" eb="338">
      <t>ヒク</t>
    </rPh>
    <rPh sb="342" eb="344">
      <t>ヨウイン</t>
    </rPh>
    <rPh sb="348" eb="349">
      <t>カンガ</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</si>
  <si>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く必要があり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</si>
</sst>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E-4550-99E0-44B5E20E9F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D3FE-4550-99E0-44B5E20E9F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77.31</c:v>
                </c:pt>
                <c:pt idx="1">
                  <c:v>77.31</c:v>
                </c:pt>
                <c:pt idx="2">
                  <c:v>77.31</c:v>
                </c:pt>
                <c:pt idx="3">
                  <c:v>57.96</c:v>
                </c:pt>
                <c:pt idx="4">
                  <c:v>57.96</c:v>
                </c:pt>
              </c:numCache>
            </c:numRef>
          </c:val>
          <c:extLst>
            <c:ext xmlns:c16="http://schemas.microsoft.com/office/drawing/2014/chart" uri="{C3380CC4-5D6E-409C-BE32-E72D297353CC}">
              <c16:uniqueId val="{00000000-E230-47DF-B81A-3DFA75AC9D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E230-47DF-B81A-3DFA75AC9D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95.19</c:v>
                </c:pt>
                <c:pt idx="1">
                  <c:v>95.4</c:v>
                </c:pt>
                <c:pt idx="2">
                  <c:v>95.34</c:v>
                </c:pt>
                <c:pt idx="3">
                  <c:v>95.48</c:v>
                </c:pt>
                <c:pt idx="4">
                  <c:v>95.61</c:v>
                </c:pt>
              </c:numCache>
            </c:numRef>
          </c:val>
          <c:extLst>
            <c:ext xmlns:c16="http://schemas.microsoft.com/office/drawing/2014/chart" uri="{C3380CC4-5D6E-409C-BE32-E72D297353CC}">
              <c16:uniqueId val="{00000000-CCB0-4ECE-91C3-BF4D927C27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CB0-4ECE-91C3-BF4D927C27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98.79</c:v>
                </c:pt>
                <c:pt idx="1">
                  <c:v>99.94</c:v>
                </c:pt>
                <c:pt idx="2">
                  <c:v>98.13</c:v>
                </c:pt>
                <c:pt idx="3">
                  <c:v>99.8</c:v>
                </c:pt>
                <c:pt idx="4">
                  <c:v>100.63</c:v>
                </c:pt>
              </c:numCache>
            </c:numRef>
          </c:val>
          <c:extLst>
            <c:ext xmlns:c16="http://schemas.microsoft.com/office/drawing/2014/chart" uri="{C3380CC4-5D6E-409C-BE32-E72D297353CC}">
              <c16:uniqueId val="{00000000-8B08-4967-8042-85F818F53E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8B08-4967-8042-85F818F53E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15.43</c:v>
                </c:pt>
                <c:pt idx="1">
                  <c:v>18.86</c:v>
                </c:pt>
                <c:pt idx="2">
                  <c:v>22.36</c:v>
                </c:pt>
                <c:pt idx="3">
                  <c:v>25.53</c:v>
                </c:pt>
                <c:pt idx="4">
                  <c:v>28.41</c:v>
                </c:pt>
              </c:numCache>
            </c:numRef>
          </c:val>
          <c:extLst>
            <c:ext xmlns:c16="http://schemas.microsoft.com/office/drawing/2014/chart" uri="{C3380CC4-5D6E-409C-BE32-E72D297353CC}">
              <c16:uniqueId val="{00000000-651B-4027-A98B-F2A201C165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651B-4027-A98B-F2A201C165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3-4210-BAAD-93B67ED53C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73-4210-BAAD-93B67ED53C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9-4233-9FB7-4F3D247813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2489-4233-9FB7-4F3D247813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35.909999999999997</c:v>
                </c:pt>
                <c:pt idx="1">
                  <c:v>31.38</c:v>
                </c:pt>
                <c:pt idx="2">
                  <c:v>26.41</c:v>
                </c:pt>
                <c:pt idx="3">
                  <c:v>43.63</c:v>
                </c:pt>
                <c:pt idx="4">
                  <c:v>40.369999999999997</c:v>
                </c:pt>
              </c:numCache>
            </c:numRef>
          </c:val>
          <c:extLst>
            <c:ext xmlns:c16="http://schemas.microsoft.com/office/drawing/2014/chart" uri="{C3380CC4-5D6E-409C-BE32-E72D297353CC}">
              <c16:uniqueId val="{00000000-235A-4626-875A-2EC38ABFFA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235A-4626-875A-2EC38ABFFA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45.43</c:v>
                </c:pt>
                <c:pt idx="1">
                  <c:v>49.49</c:v>
                </c:pt>
                <c:pt idx="2">
                  <c:v>50.91</c:v>
                </c:pt>
                <c:pt idx="3">
                  <c:v>46.3</c:v>
                </c:pt>
                <c:pt idx="4">
                  <c:v>53.43</c:v>
                </c:pt>
              </c:numCache>
            </c:numRef>
          </c:val>
          <c:extLst>
            <c:ext xmlns:c16="http://schemas.microsoft.com/office/drawing/2014/chart" uri="{C3380CC4-5D6E-409C-BE32-E72D297353CC}">
              <c16:uniqueId val="{00000000-8711-4A5D-A390-A8F81A4DE9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8711-4A5D-A390-A8F81A4DE9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55.6</c:v>
                </c:pt>
                <c:pt idx="1">
                  <c:v>53.53</c:v>
                </c:pt>
                <c:pt idx="2">
                  <c:v>47.51</c:v>
                </c:pt>
                <c:pt idx="3">
                  <c:v>49.06</c:v>
                </c:pt>
                <c:pt idx="4">
                  <c:v>46.79</c:v>
                </c:pt>
              </c:numCache>
            </c:numRef>
          </c:val>
          <c:extLst>
            <c:ext xmlns:c16="http://schemas.microsoft.com/office/drawing/2014/chart" uri="{C3380CC4-5D6E-409C-BE32-E72D297353CC}">
              <c16:uniqueId val="{00000000-5A78-4BD8-A58A-3BE0E8F119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5A78-4BD8-A58A-3BE0E8F119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256.51</c:v>
                </c:pt>
                <c:pt idx="1">
                  <c:v>267.54000000000002</c:v>
                </c:pt>
                <c:pt idx="2">
                  <c:v>300.39</c:v>
                </c:pt>
                <c:pt idx="3">
                  <c:v>291.88</c:v>
                </c:pt>
                <c:pt idx="4">
                  <c:v>306.36</c:v>
                </c:pt>
              </c:numCache>
            </c:numRef>
          </c:val>
          <c:extLst>
            <c:ext xmlns:c16="http://schemas.microsoft.com/office/drawing/2014/chart" uri="{C3380CC4-5D6E-409C-BE32-E72D297353CC}">
              <c16:uniqueId val="{00000000-4ECC-4EC7-86CC-B72C780CD1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4ECC-4EC7-86CC-B72C780CD1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滋賀県　甲賀市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5">
        <f>データ!S6</f>
        <v>88493</v>
      </c>
      <c r="AM8" s="45"/>
      <c r="AN8" s="45"/>
      <c r="AO8" s="45"/>
      <c r="AP8" s="45"/>
      <c r="AQ8" s="45"/>
      <c r="AR8" s="45"/>
      <c r="AS8" s="45"/>
      <c r="AT8" s="44">
        <f>データ!T6</f>
        <v>481.62</v>
      </c>
      <c r="AU8" s="44"/>
      <c r="AV8" s="44"/>
      <c r="AW8" s="44"/>
      <c r="AX8" s="44"/>
      <c r="AY8" s="44"/>
      <c r="AZ8" s="44"/>
      <c r="BA8" s="44"/>
      <c r="BB8" s="44">
        <f>データ!U6</f>
        <v>183.74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86.3</v>
      </c>
      <c r="J10" s="44"/>
      <c r="K10" s="44"/>
      <c r="L10" s="44"/>
      <c r="M10" s="44"/>
      <c r="N10" s="44"/>
      <c r="O10" s="44"/>
      <c r="P10" s="44">
        <f>データ!P6</f>
        <v>8.14</v>
      </c>
      <c r="Q10" s="44"/>
      <c r="R10" s="44"/>
      <c r="S10" s="44"/>
      <c r="T10" s="44"/>
      <c r="U10" s="44"/>
      <c r="V10" s="44"/>
      <c r="W10" s="44">
        <f>データ!Q6</f>
        <v>73.88</v>
      </c>
      <c r="X10" s="44"/>
      <c r="Y10" s="44"/>
      <c r="Z10" s="44"/>
      <c r="AA10" s="44"/>
      <c r="AB10" s="44"/>
      <c r="AC10" s="44"/>
      <c r="AD10" s="45">
        <f>データ!R6</f>
        <v>2824</v>
      </c>
      <c r="AE10" s="45"/>
      <c r="AF10" s="45"/>
      <c r="AG10" s="45"/>
      <c r="AH10" s="45"/>
      <c r="AI10" s="45"/>
      <c r="AJ10" s="45"/>
      <c r="AK10" s="2"/>
      <c r="AL10" s="45">
        <f>データ!V6</f>
        <v>7179</v>
      </c>
      <c r="AM10" s="45"/>
      <c r="AN10" s="45"/>
      <c r="AO10" s="45"/>
      <c r="AP10" s="45"/>
      <c r="AQ10" s="45"/>
      <c r="AR10" s="45"/>
      <c r="AS10" s="45"/>
      <c r="AT10" s="44">
        <f>データ!W6</f>
        <v>4.22</v>
      </c>
      <c r="AU10" s="44"/>
      <c r="AV10" s="44"/>
      <c r="AW10" s="44"/>
      <c r="AX10" s="44"/>
      <c r="AY10" s="44"/>
      <c r="AZ10" s="44"/>
      <c r="BA10" s="44"/>
      <c r="BB10" s="44">
        <f>データ!X6</f>
        <v>1701.18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8jG9pLCYe68FV8Mvj8D7qIyvmS3ccs+pTzHWnVHgsQEV6ONKxGhy0wy8XoWpS/jn/Uhpc55Ba8g7VHk1ZIE+A==" saltValue="70QhApk7Y9MVMG9joHxr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252093</v>
      </c>
      <c r="D6" s="19">
        <f t="shared" si="3"/>
        <v>46</v>
      </c>
      <c r="E6" s="19">
        <f t="shared" si="3"/>
        <v>17</v>
      </c>
      <c r="F6" s="19">
        <f t="shared" si="3"/>
        <v>5</v>
      </c>
      <c r="G6" s="19">
        <f t="shared" si="3"/>
        <v>0</v>
      </c>
      <c r="H6" s="19" t="str">
        <f t="shared" si="3"/>
        <v>滋賀県　甲賀市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86.3</v>
      </c>
      <c r="P6" s="20">
        <f t="shared" si="3"/>
        <v>8.14</v>
      </c>
      <c r="Q6" s="20">
        <f t="shared" si="3"/>
        <v>73.88</v>
      </c>
      <c r="R6" s="20">
        <f t="shared" si="3"/>
        <v>2824</v>
      </c>
      <c r="S6" s="20">
        <f t="shared" si="3"/>
        <v>88493</v>
      </c>
      <c r="T6" s="20">
        <f t="shared" si="3"/>
        <v>481.62</v>
      </c>
      <c r="U6" s="20">
        <f t="shared" si="3"/>
        <v>183.74</v>
      </c>
      <c r="V6" s="20">
        <f t="shared" si="3"/>
        <v>7179</v>
      </c>
      <c r="W6" s="20">
        <f t="shared" si="3"/>
        <v>4.22</v>
      </c>
      <c r="X6" s="20">
        <f t="shared" si="3"/>
        <v>1701.18</v>
      </c>
      <c r="Y6" s="21">
        <f>IF(Y7="",NA(),Y7)</f>
        <v>98.79</v>
      </c>
      <c r="Z6" s="21">
        <f t="shared" ref="Z6:AH6" si="4">IF(Z7="",NA(),Z7)</f>
        <v>99.94</v>
      </c>
      <c r="AA6" s="21">
        <f t="shared" si="4"/>
        <v>98.13</v>
      </c>
      <c r="AB6" s="21">
        <f t="shared" si="4"/>
        <v>99.8</v>
      </c>
      <c r="AC6" s="21">
        <f t="shared" si="4"/>
        <v>100.63</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35.909999999999997</v>
      </c>
      <c r="AV6" s="21">
        <f t="shared" ref="AV6:BD6" si="6">IF(AV7="",NA(),AV7)</f>
        <v>31.38</v>
      </c>
      <c r="AW6" s="21">
        <f t="shared" si="6"/>
        <v>26.41</v>
      </c>
      <c r="AX6" s="21">
        <f t="shared" si="6"/>
        <v>43.63</v>
      </c>
      <c r="AY6" s="21">
        <f t="shared" si="6"/>
        <v>40.369999999999997</v>
      </c>
      <c r="AZ6" s="21">
        <f t="shared" si="6"/>
        <v>44.14</v>
      </c>
      <c r="BA6" s="21">
        <f t="shared" si="6"/>
        <v>37.24</v>
      </c>
      <c r="BB6" s="21">
        <f t="shared" si="6"/>
        <v>33.58</v>
      </c>
      <c r="BC6" s="21">
        <f t="shared" si="6"/>
        <v>35.42</v>
      </c>
      <c r="BD6" s="21">
        <f t="shared" si="6"/>
        <v>39.82</v>
      </c>
      <c r="BE6" s="20" t="str">
        <f>IF(BE7="","",IF(BE7="-","【-】","【"&amp;SUBSTITUTE(TEXT(BE7,"#,##0.00"),"-","△")&amp;"】"))</f>
        <v>【42.02】</v>
      </c>
      <c r="BF6" s="21">
        <f>IF(BF7="",NA(),BF7)</f>
        <v>45.43</v>
      </c>
      <c r="BG6" s="21">
        <f t="shared" ref="BG6:BO6" si="7">IF(BG7="",NA(),BG7)</f>
        <v>49.49</v>
      </c>
      <c r="BH6" s="21">
        <f t="shared" si="7"/>
        <v>50.91</v>
      </c>
      <c r="BI6" s="21">
        <f t="shared" si="7"/>
        <v>46.3</v>
      </c>
      <c r="BJ6" s="21">
        <f t="shared" si="7"/>
        <v>53.43</v>
      </c>
      <c r="BK6" s="21">
        <f t="shared" si="7"/>
        <v>654.71</v>
      </c>
      <c r="BL6" s="21">
        <f t="shared" si="7"/>
        <v>783.8</v>
      </c>
      <c r="BM6" s="21">
        <f t="shared" si="7"/>
        <v>778.81</v>
      </c>
      <c r="BN6" s="21">
        <f t="shared" si="7"/>
        <v>718.49</v>
      </c>
      <c r="BO6" s="21">
        <f t="shared" si="7"/>
        <v>743.31</v>
      </c>
      <c r="BP6" s="20" t="str">
        <f>IF(BP7="","",IF(BP7="-","【-】","【"&amp;SUBSTITUTE(TEXT(BP7,"#,##0.00"),"-","△")&amp;"】"))</f>
        <v>【785.10】</v>
      </c>
      <c r="BQ6" s="21">
        <f>IF(BQ7="",NA(),BQ7)</f>
        <v>55.6</v>
      </c>
      <c r="BR6" s="21">
        <f t="shared" ref="BR6:BZ6" si="8">IF(BR7="",NA(),BR7)</f>
        <v>53.53</v>
      </c>
      <c r="BS6" s="21">
        <f t="shared" si="8"/>
        <v>47.51</v>
      </c>
      <c r="BT6" s="21">
        <f t="shared" si="8"/>
        <v>49.06</v>
      </c>
      <c r="BU6" s="21">
        <f t="shared" si="8"/>
        <v>46.79</v>
      </c>
      <c r="BV6" s="21">
        <f t="shared" si="8"/>
        <v>65.37</v>
      </c>
      <c r="BW6" s="21">
        <f t="shared" si="8"/>
        <v>68.11</v>
      </c>
      <c r="BX6" s="21">
        <f t="shared" si="8"/>
        <v>67.23</v>
      </c>
      <c r="BY6" s="21">
        <f t="shared" si="8"/>
        <v>61.82</v>
      </c>
      <c r="BZ6" s="21">
        <f t="shared" si="8"/>
        <v>61.15</v>
      </c>
      <c r="CA6" s="20" t="str">
        <f>IF(CA7="","",IF(CA7="-","【-】","【"&amp;SUBSTITUTE(TEXT(CA7,"#,##0.00"),"-","△")&amp;"】"))</f>
        <v>【56.93】</v>
      </c>
      <c r="CB6" s="21">
        <f>IF(CB7="",NA(),CB7)</f>
        <v>256.51</v>
      </c>
      <c r="CC6" s="21">
        <f t="shared" ref="CC6:CK6" si="9">IF(CC7="",NA(),CC7)</f>
        <v>267.54000000000002</v>
      </c>
      <c r="CD6" s="21">
        <f t="shared" si="9"/>
        <v>300.39</v>
      </c>
      <c r="CE6" s="21">
        <f t="shared" si="9"/>
        <v>291.88</v>
      </c>
      <c r="CF6" s="21">
        <f t="shared" si="9"/>
        <v>306.36</v>
      </c>
      <c r="CG6" s="21">
        <f t="shared" si="9"/>
        <v>228.99</v>
      </c>
      <c r="CH6" s="21">
        <f t="shared" si="9"/>
        <v>222.41</v>
      </c>
      <c r="CI6" s="21">
        <f t="shared" si="9"/>
        <v>228.21</v>
      </c>
      <c r="CJ6" s="21">
        <f t="shared" si="9"/>
        <v>246.9</v>
      </c>
      <c r="CK6" s="21">
        <f t="shared" si="9"/>
        <v>250.43</v>
      </c>
      <c r="CL6" s="20" t="str">
        <f>IF(CL7="","",IF(CL7="-","【-】","【"&amp;SUBSTITUTE(TEXT(CL7,"#,##0.00"),"-","△")&amp;"】"))</f>
        <v>【271.15】</v>
      </c>
      <c r="CM6" s="21">
        <f>IF(CM7="",NA(),CM7)</f>
        <v>77.31</v>
      </c>
      <c r="CN6" s="21">
        <f t="shared" ref="CN6:CV6" si="10">IF(CN7="",NA(),CN7)</f>
        <v>77.31</v>
      </c>
      <c r="CO6" s="21">
        <f t="shared" si="10"/>
        <v>77.31</v>
      </c>
      <c r="CP6" s="21">
        <f t="shared" si="10"/>
        <v>57.96</v>
      </c>
      <c r="CQ6" s="21">
        <f t="shared" si="10"/>
        <v>57.96</v>
      </c>
      <c r="CR6" s="21">
        <f t="shared" si="10"/>
        <v>54.06</v>
      </c>
      <c r="CS6" s="21">
        <f t="shared" si="10"/>
        <v>55.26</v>
      </c>
      <c r="CT6" s="21">
        <f t="shared" si="10"/>
        <v>54.54</v>
      </c>
      <c r="CU6" s="21">
        <f t="shared" si="10"/>
        <v>52.9</v>
      </c>
      <c r="CV6" s="21">
        <f t="shared" si="10"/>
        <v>52.63</v>
      </c>
      <c r="CW6" s="20" t="str">
        <f>IF(CW7="","",IF(CW7="-","【-】","【"&amp;SUBSTITUTE(TEXT(CW7,"#,##0.00"),"-","△")&amp;"】"))</f>
        <v>【49.87】</v>
      </c>
      <c r="CX6" s="21">
        <f>IF(CX7="",NA(),CX7)</f>
        <v>95.19</v>
      </c>
      <c r="CY6" s="21">
        <f t="shared" ref="CY6:DG6" si="11">IF(CY7="",NA(),CY7)</f>
        <v>95.4</v>
      </c>
      <c r="CZ6" s="21">
        <f t="shared" si="11"/>
        <v>95.34</v>
      </c>
      <c r="DA6" s="21">
        <f t="shared" si="11"/>
        <v>95.48</v>
      </c>
      <c r="DB6" s="21">
        <f t="shared" si="11"/>
        <v>95.61</v>
      </c>
      <c r="DC6" s="21">
        <f t="shared" si="11"/>
        <v>90.11</v>
      </c>
      <c r="DD6" s="21">
        <f t="shared" si="11"/>
        <v>90.52</v>
      </c>
      <c r="DE6" s="21">
        <f t="shared" si="11"/>
        <v>90.3</v>
      </c>
      <c r="DF6" s="21">
        <f t="shared" si="11"/>
        <v>90.3</v>
      </c>
      <c r="DG6" s="21">
        <f t="shared" si="11"/>
        <v>90.32</v>
      </c>
      <c r="DH6" s="20" t="str">
        <f>IF(DH7="","",IF(DH7="-","【-】","【"&amp;SUBSTITUTE(TEXT(DH7,"#,##0.00"),"-","△")&amp;"】"))</f>
        <v>【87.54】</v>
      </c>
      <c r="DI6" s="21">
        <f>IF(DI7="",NA(),DI7)</f>
        <v>15.43</v>
      </c>
      <c r="DJ6" s="21">
        <f t="shared" ref="DJ6:DR6" si="12">IF(DJ7="",NA(),DJ7)</f>
        <v>18.86</v>
      </c>
      <c r="DK6" s="21">
        <f t="shared" si="12"/>
        <v>22.36</v>
      </c>
      <c r="DL6" s="21">
        <f t="shared" si="12"/>
        <v>25.53</v>
      </c>
      <c r="DM6" s="21">
        <f t="shared" si="12"/>
        <v>28.41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252093</v>
      </c>
      <c r="D7" s="23">
        <v>46</v>
      </c>
      <c r="E7" s="23">
        <v>17</v>
      </c>
      <c r="F7" s="23">
        <v>5</v>
      </c>
      <c r="G7" s="23">
        <v>0</v>
      </c>
      <c r="H7" s="23" t="s">
        <v>96</v>
      </c>
      <c r="I7" s="23" t="s">
        <v>97</v>
      </c>
      <c r="J7" s="23" t="s">
        <v>98</v>
      </c>
      <c r="K7" s="23" t="s">
        <v>99</v>
      </c>
      <c r="L7" s="23" t="s">
        <v>100</v>
      </c>
      <c r="M7" s="23" t="s">
        <v>101</v>
      </c>
      <c r="N7" s="24" t="s">
        <v>102</v>
      </c>
      <c r="O7" s="24">
        <v>86.3</v>
      </c>
      <c r="P7" s="24">
        <v>8.14</v>
      </c>
      <c r="Q7" s="24">
        <v>73.88</v>
      </c>
      <c r="R7" s="24">
        <v>2824</v>
      </c>
      <c r="S7" s="24">
        <v>88493</v>
      </c>
      <c r="T7" s="24">
        <v>481.62</v>
      </c>
      <c r="U7" s="24">
        <v>183.74</v>
      </c>
      <c r="V7" s="24">
        <v>7179</v>
      </c>
      <c r="W7" s="24">
        <v>4.22</v>
      </c>
      <c r="X7" s="24">
        <v>1701.18</v>
      </c>
      <c r="Y7" s="24">
        <v>98.79</v>
      </c>
      <c r="Z7" s="24">
        <v>99.94</v>
      </c>
      <c r="AA7" s="24">
        <v>98.13</v>
      </c>
      <c r="AB7" s="24">
        <v>99.8</v>
      </c>
      <c r="AC7" s="24">
        <v>100.63</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35.909999999999997</v>
      </c>
      <c r="AV7" s="24">
        <v>31.38</v>
      </c>
      <c r="AW7" s="24">
        <v>26.41</v>
      </c>
      <c r="AX7" s="24">
        <v>43.63</v>
      </c>
      <c r="AY7" s="24">
        <v>40.369999999999997</v>
      </c>
      <c r="AZ7" s="24">
        <v>44.14</v>
      </c>
      <c r="BA7" s="24">
        <v>37.24</v>
      </c>
      <c r="BB7" s="24">
        <v>33.58</v>
      </c>
      <c r="BC7" s="24">
        <v>35.42</v>
      </c>
      <c r="BD7" s="24">
        <v>39.82</v>
      </c>
      <c r="BE7" s="24">
        <v>42.02</v>
      </c>
      <c r="BF7" s="24">
        <v>45.43</v>
      </c>
      <c r="BG7" s="24">
        <v>49.49</v>
      </c>
      <c r="BH7" s="24">
        <v>50.91</v>
      </c>
      <c r="BI7" s="24">
        <v>46.3</v>
      </c>
      <c r="BJ7" s="24">
        <v>53.43</v>
      </c>
      <c r="BK7" s="24">
        <v>654.71</v>
      </c>
      <c r="BL7" s="24">
        <v>783.8</v>
      </c>
      <c r="BM7" s="24">
        <v>778.81</v>
      </c>
      <c r="BN7" s="24">
        <v>718.49</v>
      </c>
      <c r="BO7" s="24">
        <v>743.31</v>
      </c>
      <c r="BP7" s="24">
        <v>785.1</v>
      </c>
      <c r="BQ7" s="24">
        <v>55.6</v>
      </c>
      <c r="BR7" s="24">
        <v>53.53</v>
      </c>
      <c r="BS7" s="24">
        <v>47.51</v>
      </c>
      <c r="BT7" s="24">
        <v>49.06</v>
      </c>
      <c r="BU7" s="24">
        <v>46.79</v>
      </c>
      <c r="BV7" s="24">
        <v>65.37</v>
      </c>
      <c r="BW7" s="24">
        <v>68.11</v>
      </c>
      <c r="BX7" s="24">
        <v>67.23</v>
      </c>
      <c r="BY7" s="24">
        <v>61.82</v>
      </c>
      <c r="BZ7" s="24">
        <v>61.15</v>
      </c>
      <c r="CA7" s="24">
        <v>56.93</v>
      </c>
      <c r="CB7" s="24">
        <v>256.51</v>
      </c>
      <c r="CC7" s="24">
        <v>267.54000000000002</v>
      </c>
      <c r="CD7" s="24">
        <v>300.39</v>
      </c>
      <c r="CE7" s="24">
        <v>291.88</v>
      </c>
      <c r="CF7" s="24">
        <v>306.36</v>
      </c>
      <c r="CG7" s="24">
        <v>228.99</v>
      </c>
      <c r="CH7" s="24">
        <v>222.41</v>
      </c>
      <c r="CI7" s="24">
        <v>228.21</v>
      </c>
      <c r="CJ7" s="24">
        <v>246.9</v>
      </c>
      <c r="CK7" s="24">
        <v>250.43</v>
      </c>
      <c r="CL7" s="24">
        <v>271.14999999999998</v>
      </c>
      <c r="CM7" s="24">
        <v>77.31</v>
      </c>
      <c r="CN7" s="24">
        <v>77.31</v>
      </c>
      <c r="CO7" s="24">
        <v>77.31</v>
      </c>
      <c r="CP7" s="24">
        <v>57.96</v>
      </c>
      <c r="CQ7" s="24">
        <v>57.96</v>
      </c>
      <c r="CR7" s="24">
        <v>54.06</v>
      </c>
      <c r="CS7" s="24">
        <v>55.26</v>
      </c>
      <c r="CT7" s="24">
        <v>54.54</v>
      </c>
      <c r="CU7" s="24">
        <v>52.9</v>
      </c>
      <c r="CV7" s="24">
        <v>52.63</v>
      </c>
      <c r="CW7" s="24">
        <v>49.87</v>
      </c>
      <c r="CX7" s="24">
        <v>95.19</v>
      </c>
      <c r="CY7" s="24">
        <v>95.4</v>
      </c>
      <c r="CZ7" s="24">
        <v>95.34</v>
      </c>
      <c r="DA7" s="24">
        <v>95.48</v>
      </c>
      <c r="DB7" s="24">
        <v>95.61</v>
      </c>
      <c r="DC7" s="24">
        <v>90.11</v>
      </c>
      <c r="DD7" s="24">
        <v>90.52</v>
      </c>
      <c r="DE7" s="24">
        <v>90.3</v>
      </c>
      <c r="DF7" s="24">
        <v>90.3</v>
      </c>
      <c r="DG7" s="24">
        <v>90.32</v>
      </c>
      <c r="DH7" s="24">
        <v>87.54</v>
      </c>
      <c r="DI7" s="24">
        <v>15.43</v>
      </c>
      <c r="DJ7" s="24">
        <v>18.86</v>
      </c>
      <c r="DK7" s="24">
        <v>22.36</v>
      </c>
      <c r="DL7" s="24">
        <v>25.53</v>
      </c>
      <c r="DM7" s="24">
        <v>28.41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2025-02-07T06:28:33Z</cp:lastPrinted>
  <dcterms:created xsi:type="dcterms:W3CDTF">2025-01-24T07:18:54Z</dcterms:created>
  <dcterms:modified xsi:type="dcterms:W3CDTF">2025-02-07T06:28:35Z</dcterms:modified>
  <cp:category/>
</cp:coreProperties>
</file>