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X:\03 経営係\00 経営共通　\R6\01 調査・報告\2.財政課\28.【0212〆】公営企業に係る経営比較分析表（令和５年度決算）の分析等について\"/>
    </mc:Choice>
  </mc:AlternateContent>
  <xr:revisionPtr revIDLastSave="0" documentId="13_ncr:1_{61E5FC94-DE31-41E0-8314-626E86442810}" xr6:coauthVersionLast="45" xr6:coauthVersionMax="45" xr10:uidLastSave="{00000000-0000-0000-0000-000000000000}"/>
  <workbookProtection workbookAlgorithmName="SHA-512" workbookHashValue="7IAUv7u75W/bFYt+nKbvEVAsfH6v7jt7sh4GFyqRrSMQByThUFJF1JdKpTheP5rO0edadVWn8qX3+NMmp4MgUQ==" workbookSaltValue="lRC91acS3L1o9KyTW9ZAl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I10" i="4"/>
  <c r="B10" i="4"/>
  <c r="BB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<sst xmlns="http://schemas.openxmlformats.org/spreadsheetml/2006/main" count="228" uniqueCount="112">
  <si>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</si>
  <si>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</si>
  <si>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</si>
  <si>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</si>
  <si>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</si>
  <si>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</si>
  <si>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</si>
  <si>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</si>
  <si>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</si>
  <si>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</si>
  <si>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</si>
  <si>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</si>
  <si>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</si>
  <si>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</si>
  <si>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</si>
  <si>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</si>
  <si>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</si>
  <si>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</si>
  <si>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</si>
  <si>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</si>
  <si>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</si>
  <si>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</si>
  <si>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</si>
  <si>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</si>
  <si>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</si>
  <si>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</si>
  <si>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</si>
  <si>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</si>
  <si>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</si>
  <si>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</si>
  <si>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</si>
  <si>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</si>
  <si>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</si>
  <si>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</si>
  <si>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</si>
  <si>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</si>
  <si>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</si>
  <si>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</si>
  <si>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</si>
  <si>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</si>
  <si>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</si>
  <si>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</si>
  <si>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</si>
  <si>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</si>
  <si>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</si>
  <si>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</si>
  <si>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</si>
  <si>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</si>
  <si>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</si>
  <si>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</si>
  <si>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</si>
  <si>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</si>
  <si>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</si>
  <si>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</si>
  <si>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</si>
  <si>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</si>
  <si>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</si>
  <si>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</si>
  <si>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</si>
  <si>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</si>
  <si>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</si>
  <si>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</si>
  <si>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</si>
  <si>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</si>
  <si>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</si>
  <si>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</si>
  <si>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</si>
  <si>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</si>
  <si>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</si>
  <si>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</si>
  <si>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</si>
  <si>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</si>
  <si>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</si>
  <si>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</si>
  <si>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</si>
  <si>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</si>
  <si>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</si>
  <si>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</si>
  <si>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</si>
  <si>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</si>
  <si>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</si>
  <si>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</si>
  <si>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</si>
  <si>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</si>
  <si>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</si>
  <si>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</si>
  <si>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</si>
  <si>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</si>
  <si>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</si>
  <si>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</si>
  <si>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</si>
  <si>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</si>
  <si>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</si>
  <si>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</si>
  <si>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</si>
  <si>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</si>
  <si>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</si>
  <si>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</si>
  <si>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</si>
  <si>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</si>
  <si>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</si>
  <si>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</si>
  <si>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</si>
  <si>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</si>
  <si>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</si>
  <si>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</si>
  <si>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</si>
  <si>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</si>
  <si>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</si>
  <si>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については、①経常収支比率と⑤料金回収率がともに100％を超えており、黒字経営を維持し、経営に必要な経費を料金で賄うことができている状況となっています。また、総務省が示す類似団体平均値や全国平均値をともに上回っており、収支は健全な水準にあると言えますが、今後も黒字経営を維持できるよう効率化を図り、健全経営に努めます。
　経営の効率性については、⑥給水原価は、前年度に比べ0.29円の減少となりましたが、甲賀市は給水区域が広範囲にわたることや、地形的な問題から施設を多く抱えており、経常費用（減価償却費や施設の維持管理に係る費用）が多いことから類似団体平均値や全国平均値をともに上回っています。
　施設の稼働が収益につながっているかを判断する⑧有収率は0.36ポイント増加しており、漏水等による収益につながらない配水が減少したと考えられます。給水人口の減少に伴い配水量も減少していくと考えられることから、漏水調査や老朽管の更新等の継続した実施が必要です。</t>
    <rPh sb="1" eb="3">
      <t>ケイエイ</t>
    </rPh>
    <rPh sb="4" eb="7">
      <t>ケンゼンセイ</t>
    </rPh>
    <rPh sb="14" eb="16">
      <t>ケイジョウ</t>
    </rPh>
    <rPh sb="16" eb="18">
      <t>シュウシ</t>
    </rPh>
    <rPh sb="18" eb="20">
      <t>ヒリツ</t>
    </rPh>
    <rPh sb="22" eb="24">
      <t>リョウキン</t>
    </rPh>
    <rPh sb="24" eb="26">
      <t>カイシュウ</t>
    </rPh>
    <rPh sb="26" eb="27">
      <t>リツ</t>
    </rPh>
    <rPh sb="36" eb="37">
      <t>コ</t>
    </rPh>
    <rPh sb="42" eb="44">
      <t>クロジ</t>
    </rPh>
    <rPh sb="44" eb="46">
      <t>ケイエイ</t>
    </rPh>
    <rPh sb="47" eb="49">
      <t>イジ</t>
    </rPh>
    <rPh sb="57" eb="59">
      <t>ケイヒ</t>
    </rPh>
    <rPh sb="60" eb="62">
      <t>リョウキン</t>
    </rPh>
    <rPh sb="63" eb="64">
      <t>マカナ</t>
    </rPh>
    <rPh sb="73" eb="75">
      <t>ジョウキョウ</t>
    </rPh>
    <rPh sb="86" eb="89">
      <t>ソウムショウ</t>
    </rPh>
    <rPh sb="90" eb="91">
      <t>シメ</t>
    </rPh>
    <rPh sb="92" eb="94">
      <t>ルイジ</t>
    </rPh>
    <rPh sb="94" eb="96">
      <t>ダンタイ</t>
    </rPh>
    <rPh sb="96" eb="98">
      <t>ヘイキン</t>
    </rPh>
    <rPh sb="98" eb="99">
      <t>チ</t>
    </rPh>
    <rPh sb="100" eb="102">
      <t>ゼンコク</t>
    </rPh>
    <rPh sb="102" eb="104">
      <t>ヘイキン</t>
    </rPh>
    <rPh sb="104" eb="105">
      <t>チ</t>
    </rPh>
    <rPh sb="109" eb="111">
      <t>ウワマワ</t>
    </rPh>
    <rPh sb="116" eb="118">
      <t>シュウシ</t>
    </rPh>
    <rPh sb="119" eb="121">
      <t>ケンゼン</t>
    </rPh>
    <rPh sb="122" eb="124">
      <t>スイジュン</t>
    </rPh>
    <rPh sb="128" eb="129">
      <t>イ</t>
    </rPh>
    <rPh sb="134" eb="136">
      <t>コンゴ</t>
    </rPh>
    <rPh sb="137" eb="139">
      <t>クロジ</t>
    </rPh>
    <rPh sb="139" eb="141">
      <t>ケイエイ</t>
    </rPh>
    <rPh sb="142" eb="144">
      <t>イジ</t>
    </rPh>
    <rPh sb="149" eb="152">
      <t>コウリツカ</t>
    </rPh>
    <rPh sb="153" eb="154">
      <t>ハカ</t>
    </rPh>
    <rPh sb="158" eb="160">
      <t>ケイエイ</t>
    </rPh>
    <rPh sb="161" eb="162">
      <t>ツト</t>
    </rPh>
    <rPh sb="168" eb="170">
      <t>ケイエイ</t>
    </rPh>
    <rPh sb="171" eb="174">
      <t>コウリツセイ</t>
    </rPh>
    <rPh sb="181" eb="183">
      <t>キュウスイ</t>
    </rPh>
    <rPh sb="183" eb="185">
      <t>ゲンカ</t>
    </rPh>
    <rPh sb="187" eb="188">
      <t>ゼン</t>
    </rPh>
    <rPh sb="191" eb="192">
      <t>クラ</t>
    </rPh>
    <rPh sb="197" eb="198">
      <t>エン</t>
    </rPh>
    <rPh sb="199" eb="201">
      <t>ゲンショウ</t>
    </rPh>
    <rPh sb="212" eb="214">
      <t>キュウスイ</t>
    </rPh>
    <rPh sb="214" eb="216">
      <t>クイキ</t>
    </rPh>
    <rPh sb="217" eb="220">
      <t>コウハンイ</t>
    </rPh>
    <rPh sb="228" eb="231">
      <t>チケイテキ</t>
    </rPh>
    <rPh sb="232" eb="234">
      <t>モンダイ</t>
    </rPh>
    <rPh sb="236" eb="238">
      <t>シセツ</t>
    </rPh>
    <rPh sb="239" eb="240">
      <t>オオ</t>
    </rPh>
    <rPh sb="241" eb="242">
      <t>カカ</t>
    </rPh>
    <rPh sb="247" eb="249">
      <t>ケイジョウ</t>
    </rPh>
    <rPh sb="249" eb="251">
      <t>ヒヨウ</t>
    </rPh>
    <rPh sb="252" eb="254">
      <t>ゲンカ</t>
    </rPh>
    <rPh sb="254" eb="256">
      <t>ショウキャク</t>
    </rPh>
    <rPh sb="256" eb="257">
      <t>ヒ</t>
    </rPh>
    <rPh sb="258" eb="260">
      <t>シセツ</t>
    </rPh>
    <rPh sb="261" eb="263">
      <t>イジ</t>
    </rPh>
    <rPh sb="263" eb="265">
      <t>カンリ</t>
    </rPh>
    <rPh sb="266" eb="267">
      <t>カカ</t>
    </rPh>
    <rPh sb="268" eb="270">
      <t>ヒヨウ</t>
    </rPh>
    <rPh sb="272" eb="273">
      <t>オオ</t>
    </rPh>
    <rPh sb="324" eb="326">
      <t>ビゲン</t>
    </rPh>
    <rPh sb="377" eb="378">
      <t>トモナ</t>
    </rPh>
    <rPh sb="379" eb="381">
      <t>ハイスイ</t>
    </rPh>
    <rPh sb="381" eb="382">
      <t>リョウ</t>
    </rPh>
    <rPh sb="383" eb="385">
      <t>ゲンショウ</t>
    </rPh>
    <rPh sb="390" eb="391">
      <t>カンガ</t>
    </rPh>
    <rPh sb="400" eb="401">
      <t>ヒ</t>
    </rPh>
    <rPh sb="402" eb="403">
      <t>ツヅ</t>
    </rPh>
    <rPh sb="404" eb="406">
      <t>ロウスイ</t>
    </rPh>
    <rPh sb="406" eb="408">
      <t>チョウサ</t>
    </rPh>
    <rPh sb="409" eb="411">
      <t>コウシン</t>
    </rPh>
    <rPh sb="411" eb="412">
      <t>トウ</t>
    </rPh>
    <rPh sb="413" eb="415">
      <t>ジッシ</t>
    </rPh>
    <rPh sb="422" eb="424">
      <t>ケイゾク</t>
    </rPh>
    <rPh sb="429" eb="431">
      <t>ヒツヨウ</t>
    </rPh>
    <phoneticPr fontId="4"/>
  </si>
  <si>
    <t>　①有形固定資産減価償却率は年々増加し、類似団体の平均値を上回っており、老朽化度合いが進んでいます。③管路更新率は、前年度に引き続き類似団体を下回る値となっています。経年化率は次第に進行していくため、今後も計画的な管路の更新が必要です。</t>
    <rPh sb="2" eb="4">
      <t>ユウケイ</t>
    </rPh>
    <rPh sb="4" eb="6">
      <t>コテイ</t>
    </rPh>
    <rPh sb="6" eb="8">
      <t>シサン</t>
    </rPh>
    <rPh sb="8" eb="10">
      <t>ゲンカ</t>
    </rPh>
    <rPh sb="10" eb="12">
      <t>ショウキャク</t>
    </rPh>
    <rPh sb="12" eb="13">
      <t>リツ</t>
    </rPh>
    <rPh sb="20" eb="22">
      <t>ルイジ</t>
    </rPh>
    <rPh sb="22" eb="24">
      <t>ダンタイ</t>
    </rPh>
    <rPh sb="25" eb="28">
      <t>ヘイキンチ</t>
    </rPh>
    <rPh sb="29" eb="31">
      <t>ウワマワ</t>
    </rPh>
    <rPh sb="36" eb="39">
      <t>ロウキュウカ</t>
    </rPh>
    <rPh sb="39" eb="41">
      <t>ドア</t>
    </rPh>
    <rPh sb="43" eb="44">
      <t>スス</t>
    </rPh>
    <rPh sb="58" eb="59">
      <t>ゼン</t>
    </rPh>
    <rPh sb="71" eb="72">
      <t>シタ</t>
    </rPh>
    <rPh sb="83" eb="86">
      <t>ケイネンカ</t>
    </rPh>
    <rPh sb="86" eb="87">
      <t>リツ</t>
    </rPh>
    <rPh sb="88" eb="90">
      <t>シダイ</t>
    </rPh>
    <rPh sb="91" eb="93">
      <t>シンコウ</t>
    </rPh>
    <rPh sb="100" eb="102">
      <t>コンゴ</t>
    </rPh>
    <rPh sb="103" eb="106">
      <t>ケイカクテキ</t>
    </rPh>
    <rPh sb="107" eb="109">
      <t>カンロ</t>
    </rPh>
    <rPh sb="110" eb="112">
      <t>コウシン</t>
    </rPh>
    <rPh sb="113" eb="115">
      <t>ヒツヨウ</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</si>
  <si>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により、今後厳しい経営状況を迎えると考えられます。平成30年度に策定した第2次甲賀市水道ビジョンに基づき、老朽施設の更新を計画的に進めながら、健全で効率のよい経営を維持していくため、中長期的な財政計画に基づく経営を行うとともに、水需要の変化を敏感にとらえ、計画の見直しを柔軟に行っていく必要があり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11" eb="113">
      <t>コンゴ</t>
    </rPh>
    <rPh sb="121" eb="122">
      <t>ムカ</t>
    </rPh>
    <rPh sb="125" eb="126">
      <t>カンガ</t>
    </rPh>
    <rPh sb="132" eb="134">
      <t>ヘイセイ</t>
    </rPh>
    <rPh sb="136" eb="137">
      <t>ネン</t>
    </rPh>
    <rPh sb="137" eb="138">
      <t>ド</t>
    </rPh>
    <rPh sb="139" eb="141">
      <t>サクテイ</t>
    </rPh>
    <rPh sb="143" eb="144">
      <t>ダイ</t>
    </rPh>
    <rPh sb="145" eb="146">
      <t>ジ</t>
    </rPh>
    <rPh sb="146" eb="149">
      <t>コウカシ</t>
    </rPh>
    <rPh sb="149" eb="151">
      <t>スイドウ</t>
    </rPh>
    <rPh sb="156" eb="157">
      <t>モト</t>
    </rPh>
    <rPh sb="160" eb="162">
      <t>ロウキュウ</t>
    </rPh>
    <rPh sb="178" eb="180">
      <t>ケンゼン</t>
    </rPh>
    <rPh sb="181" eb="183">
      <t>コウリツ</t>
    </rPh>
    <rPh sb="186" eb="188">
      <t>ケイエイ</t>
    </rPh>
    <rPh sb="189" eb="191">
      <t>イジ</t>
    </rPh>
    <rPh sb="203" eb="205">
      <t>ザイセイ</t>
    </rPh>
    <rPh sb="205" eb="207">
      <t>ケイカク</t>
    </rPh>
    <rPh sb="208" eb="209">
      <t>モト</t>
    </rPh>
    <rPh sb="211" eb="213">
      <t>ケイエイ</t>
    </rPh>
    <rPh sb="214" eb="215">
      <t>オコナ</t>
    </rPh>
    <rPh sb="235" eb="237">
      <t>ケイカク</t>
    </rPh>
    <rPh sb="238" eb="240">
      <t>ミナオ</t>
    </rPh>
    <rPh sb="242" eb="244">
      <t>ジュウナン</t>
    </rPh>
    <rPh sb="245" eb="246">
      <t>オコナ</t>
    </rPh>
    <rPh sb="250" eb="2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</si>
</sst>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c:v>
                </c:pt>
                <c:pt idx="1">
                  <c:v>0.73</c:v>
                </c:pt>
                <c:pt idx="2">
                  <c:v>0.16</c:v>
                </c:pt>
                <c:pt idx="3">
                  <c:v>0.41</c:v>
                </c:pt>
                <c:pt idx="4">
                  <c:v>0.38</c:v>
                </c:pt>
              </c:numCache>
            </c:numRef>
          </c:val>
          <c:extLst>
            <c:ext xmlns:c16="http://schemas.microsoft.com/office/drawing/2014/chart" uri="{C3380CC4-5D6E-409C-BE32-E72D297353CC}">
              <c16:uniqueId val="{00000000-D957-48AE-87D0-DDA5D83C89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957-48AE-87D0-DDA5D83C89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60.6</c:v>
                </c:pt>
                <c:pt idx="1">
                  <c:v>63.26</c:v>
                </c:pt>
                <c:pt idx="2">
                  <c:v>63.35</c:v>
                </c:pt>
                <c:pt idx="3">
                  <c:v>62.68</c:v>
                </c:pt>
                <c:pt idx="4">
                  <c:v>62.5</c:v>
                </c:pt>
              </c:numCache>
            </c:numRef>
          </c:val>
          <c:extLst>
            <c:ext xmlns:c16="http://schemas.microsoft.com/office/drawing/2014/chart" uri="{C3380CC4-5D6E-409C-BE32-E72D297353CC}">
              <c16:uniqueId val="{00000000-2E4C-410A-A149-522852DC33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2E4C-410A-A149-522852DC33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85.58</c:v>
                </c:pt>
                <c:pt idx="1">
                  <c:v>87.78</c:v>
                </c:pt>
                <c:pt idx="2">
                  <c:v>87.53</c:v>
                </c:pt>
                <c:pt idx="3">
                  <c:v>87.03</c:v>
                </c:pt>
                <c:pt idx="4">
                  <c:v>87.39</c:v>
                </c:pt>
              </c:numCache>
            </c:numRef>
          </c:val>
          <c:extLst>
            <c:ext xmlns:c16="http://schemas.microsoft.com/office/drawing/2014/chart" uri="{C3380CC4-5D6E-409C-BE32-E72D297353CC}">
              <c16:uniqueId val="{00000000-B4B5-4FD0-B23E-82C3A5DFA8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B4B5-4FD0-B23E-82C3A5DFA8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117.16</c:v>
                </c:pt>
                <c:pt idx="1">
                  <c:v>115.58</c:v>
                </c:pt>
                <c:pt idx="2">
                  <c:v>116.17</c:v>
                </c:pt>
                <c:pt idx="3">
                  <c:v>115.68</c:v>
                </c:pt>
                <c:pt idx="4">
                  <c:v>115.89</c:v>
                </c:pt>
              </c:numCache>
            </c:numRef>
          </c:val>
          <c:extLst>
            <c:ext xmlns:c16="http://schemas.microsoft.com/office/drawing/2014/chart" uri="{C3380CC4-5D6E-409C-BE32-E72D297353CC}">
              <c16:uniqueId val="{00000000-0D2C-4BA9-B888-64B45BDC6E9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D2C-4BA9-B888-64B45BDC6E9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47.04</c:v>
                </c:pt>
                <c:pt idx="1">
                  <c:v>47.83</c:v>
                </c:pt>
                <c:pt idx="2">
                  <c:v>49.69</c:v>
                </c:pt>
                <c:pt idx="3">
                  <c:v>50.94</c:v>
                </c:pt>
                <c:pt idx="4">
                  <c:v>52.25</c:v>
                </c:pt>
              </c:numCache>
            </c:numRef>
          </c:val>
          <c:extLst>
            <c:ext xmlns:c16="http://schemas.microsoft.com/office/drawing/2014/chart" uri="{C3380CC4-5D6E-409C-BE32-E72D297353CC}">
              <c16:uniqueId val="{00000000-9566-49B2-A81A-4E3E30656D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9566-49B2-A81A-4E3E30656D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11.32</c:v>
                </c:pt>
                <c:pt idx="1">
                  <c:v>11.08</c:v>
                </c:pt>
                <c:pt idx="2">
                  <c:v>11.07</c:v>
                </c:pt>
                <c:pt idx="3">
                  <c:v>14.11</c:v>
                </c:pt>
                <c:pt idx="4">
                  <c:v>15</c:v>
                </c:pt>
              </c:numCache>
            </c:numRef>
          </c:val>
          <c:extLst>
            <c:ext xmlns:c16="http://schemas.microsoft.com/office/drawing/2014/chart" uri="{C3380CC4-5D6E-409C-BE32-E72D297353CC}">
              <c16:uniqueId val="{00000000-6B19-4518-BF28-64B510BCAA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B19-4518-BF28-64B510BCAA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DD-4A82-9BFE-CE1D73F6AF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13DD-4A82-9BFE-CE1D73F6AF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428.71</c:v>
                </c:pt>
                <c:pt idx="1">
                  <c:v>543.79</c:v>
                </c:pt>
                <c:pt idx="2">
                  <c:v>657.9</c:v>
                </c:pt>
                <c:pt idx="3">
                  <c:v>608.96</c:v>
                </c:pt>
                <c:pt idx="4">
                  <c:v>728.15</c:v>
                </c:pt>
              </c:numCache>
            </c:numRef>
          </c:val>
          <c:extLst>
            <c:ext xmlns:c16="http://schemas.microsoft.com/office/drawing/2014/chart" uri="{C3380CC4-5D6E-409C-BE32-E72D297353CC}">
              <c16:uniqueId val="{00000000-764F-42A0-8F82-118F3DDEEF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764F-42A0-8F82-118F3DDEEF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293.19</c:v>
                </c:pt>
                <c:pt idx="1">
                  <c:v>295.58999999999997</c:v>
                </c:pt>
                <c:pt idx="2">
                  <c:v>282.77</c:v>
                </c:pt>
                <c:pt idx="3">
                  <c:v>285.24</c:v>
                </c:pt>
                <c:pt idx="4">
                  <c:v>279.91000000000003</c:v>
                </c:pt>
              </c:numCache>
            </c:numRef>
          </c:val>
          <c:extLst>
            <c:ext xmlns:c16="http://schemas.microsoft.com/office/drawing/2014/chart" uri="{C3380CC4-5D6E-409C-BE32-E72D297353CC}">
              <c16:uniqueId val="{00000000-F629-44F7-AC29-9AE41FA315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F629-44F7-AC29-9AE41FA315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114.8</c:v>
                </c:pt>
                <c:pt idx="1">
                  <c:v>113.46</c:v>
                </c:pt>
                <c:pt idx="2">
                  <c:v>113.75</c:v>
                </c:pt>
                <c:pt idx="3">
                  <c:v>113.3</c:v>
                </c:pt>
                <c:pt idx="4">
                  <c:v>113.64</c:v>
                </c:pt>
              </c:numCache>
            </c:numRef>
          </c:val>
          <c:extLst>
            <c:ext xmlns:c16="http://schemas.microsoft.com/office/drawing/2014/chart" uri="{C3380CC4-5D6E-409C-BE32-E72D297353CC}">
              <c16:uniqueId val="{00000000-769B-42D1-B43C-3A1F05735D7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69B-42D1-B43C-3A1F05735D7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181.67</c:v>
                </c:pt>
                <c:pt idx="1">
                  <c:v>181.9</c:v>
                </c:pt>
                <c:pt idx="2">
                  <c:v>182.16</c:v>
                </c:pt>
                <c:pt idx="3">
                  <c:v>183.18</c:v>
                </c:pt>
                <c:pt idx="4">
                  <c:v>182.89</c:v>
                </c:pt>
              </c:numCache>
            </c:numRef>
          </c:val>
          <c:extLst>
            <c:ext xmlns:c16="http://schemas.microsoft.com/office/drawing/2014/chart" uri="{C3380CC4-5D6E-409C-BE32-E72D297353CC}">
              <c16:uniqueId val="{00000000-933C-42AF-A11F-E2953E2CBB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933C-42AF-A11F-E2953E2CBB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CB76" sqref="CB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滋賀県　甲賀市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A4</v>
      </c>
      <c r="X8" s="74"/>
      <c r="Y8" s="74"/>
      <c r="Z8" s="74"/>
      <c r="AA8" s="74"/>
      <c r="AB8" s="74"/>
      <c r="AC8" s="74"/>
      <c r="AD8" s="74" t="str">
        <f>データ!$M$6</f>
        <v>非設置</v>
      </c>
      <c r="AE8" s="74"/>
      <c r="AF8" s="74"/>
      <c r="AG8" s="74"/>
      <c r="AH8" s="74"/>
      <c r="AI8" s="74"/>
      <c r="AJ8" s="74"/>
      <c r="AK8" s="2"/>
      <c r="AL8" s="65">
        <f>データ!$R$6</f>
        <v>88493</v>
      </c>
      <c r="AM8" s="65"/>
      <c r="AN8" s="65"/>
      <c r="AO8" s="65"/>
      <c r="AP8" s="65"/>
      <c r="AQ8" s="65"/>
      <c r="AR8" s="65"/>
      <c r="AS8" s="65"/>
      <c r="AT8" s="36">
        <f>データ!$S$6</f>
        <v>481.62</v>
      </c>
      <c r="AU8" s="37"/>
      <c r="AV8" s="37"/>
      <c r="AW8" s="37"/>
      <c r="AX8" s="37"/>
      <c r="AY8" s="37"/>
      <c r="AZ8" s="37"/>
      <c r="BA8" s="37"/>
      <c r="BB8" s="54">
        <f>データ!$T$6</f>
        <v>183.74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71.900000000000006</v>
      </c>
      <c r="J10" s="37"/>
      <c r="K10" s="37"/>
      <c r="L10" s="37"/>
      <c r="M10" s="37"/>
      <c r="N10" s="37"/>
      <c r="O10" s="64"/>
      <c r="P10" s="54">
        <f>データ!$P$6</f>
        <v>99.77</v>
      </c>
      <c r="Q10" s="54"/>
      <c r="R10" s="54"/>
      <c r="S10" s="54"/>
      <c r="T10" s="54"/>
      <c r="U10" s="54"/>
      <c r="V10" s="54"/>
      <c r="W10" s="65">
        <f>データ!$Q$6</f>
        <v>3289</v>
      </c>
      <c r="X10" s="65"/>
      <c r="Y10" s="65"/>
      <c r="Z10" s="65"/>
      <c r="AA10" s="65"/>
      <c r="AB10" s="65"/>
      <c r="AC10" s="65"/>
      <c r="AD10" s="2"/>
      <c r="AE10" s="2"/>
      <c r="AF10" s="2"/>
      <c r="AG10" s="2"/>
      <c r="AH10" s="2"/>
      <c r="AI10" s="2"/>
      <c r="AJ10" s="2"/>
      <c r="AK10" s="2"/>
      <c r="AL10" s="65">
        <f>データ!$U$6</f>
        <v>88991</v>
      </c>
      <c r="AM10" s="65"/>
      <c r="AN10" s="65"/>
      <c r="AO10" s="65"/>
      <c r="AP10" s="65"/>
      <c r="AQ10" s="65"/>
      <c r="AR10" s="65"/>
      <c r="AS10" s="65"/>
      <c r="AT10" s="36">
        <f>データ!$V$6</f>
        <v>204.9</v>
      </c>
      <c r="AU10" s="37"/>
      <c r="AV10" s="37"/>
      <c r="AW10" s="37"/>
      <c r="AX10" s="37"/>
      <c r="AY10" s="37"/>
      <c r="AZ10" s="37"/>
      <c r="BA10" s="37"/>
      <c r="BB10" s="54">
        <f>データ!$W$6</f>
        <v>434.31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2nW8muB4nHMWERRKq6KS5Tf5oFdGpidQNgGd/ogGz/RW7wxw25cFXMIbWx8IPyXT9wvyVzYqW9IabTHKzkHYw==" saltValue="vFn9RjXhs2dFVXwlYxMd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252093</v>
      </c>
      <c r="D6" s="20">
        <f t="shared" si="3"/>
        <v>46</v>
      </c>
      <c r="E6" s="20">
        <f t="shared" si="3"/>
        <v>1</v>
      </c>
      <c r="F6" s="20">
        <f t="shared" si="3"/>
        <v>0</v>
      </c>
      <c r="G6" s="20">
        <f t="shared" si="3"/>
        <v>1</v>
      </c>
      <c r="H6" s="20" t="str">
        <f t="shared" si="3"/>
        <v>滋賀県　甲賀市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71.900000000000006</v>
      </c>
      <c r="P6" s="21">
        <f t="shared" si="3"/>
        <v>99.77</v>
      </c>
      <c r="Q6" s="21">
        <f t="shared" si="3"/>
        <v>3289</v>
      </c>
      <c r="R6" s="21">
        <f t="shared" si="3"/>
        <v>88493</v>
      </c>
      <c r="S6" s="21">
        <f t="shared" si="3"/>
        <v>481.62</v>
      </c>
      <c r="T6" s="21">
        <f t="shared" si="3"/>
        <v>183.74</v>
      </c>
      <c r="U6" s="21">
        <f t="shared" si="3"/>
        <v>88991</v>
      </c>
      <c r="V6" s="21">
        <f t="shared" si="3"/>
        <v>204.9</v>
      </c>
      <c r="W6" s="21">
        <f t="shared" si="3"/>
        <v>434.31</v>
      </c>
      <c r="X6" s="22">
        <f>IF(X7="",NA(),X7)</f>
        <v>117.16</v>
      </c>
      <c r="Y6" s="22">
        <f t="shared" ref="Y6:AG6" si="4">IF(Y7="",NA(),Y7)</f>
        <v>115.58</v>
      </c>
      <c r="Z6" s="22">
        <f t="shared" si="4"/>
        <v>116.17</v>
      </c>
      <c r="AA6" s="22">
        <f t="shared" si="4"/>
        <v>115.68</v>
      </c>
      <c r="AB6" s="22">
        <f t="shared" si="4"/>
        <v>115.89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428.71</v>
      </c>
      <c r="AU6" s="22">
        <f t="shared" ref="AU6:BC6" si="6">IF(AU7="",NA(),AU7)</f>
        <v>543.79</v>
      </c>
      <c r="AV6" s="22">
        <f t="shared" si="6"/>
        <v>657.9</v>
      </c>
      <c r="AW6" s="22">
        <f t="shared" si="6"/>
        <v>608.96</v>
      </c>
      <c r="AX6" s="22">
        <f t="shared" si="6"/>
        <v>728.15</v>
      </c>
      <c r="AY6" s="22">
        <f t="shared" si="6"/>
        <v>360.86</v>
      </c>
      <c r="AZ6" s="22">
        <f t="shared" si="6"/>
        <v>350.79</v>
      </c>
      <c r="BA6" s="22">
        <f t="shared" si="6"/>
        <v>354.57</v>
      </c>
      <c r="BB6" s="22">
        <f t="shared" si="6"/>
        <v>357.74</v>
      </c>
      <c r="BC6" s="22">
        <f t="shared" si="6"/>
        <v>344.88</v>
      </c>
      <c r="BD6" s="21" t="str">
        <f>IF(BD7="","",IF(BD7="-","【-】","【"&amp;SUBSTITUTE(TEXT(BD7,"#,##0.00"),"-","△")&amp;"】"))</f>
        <v>【243.36】</v>
      </c>
      <c r="BE6" s="22">
        <f>IF(BE7="",NA(),BE7)</f>
        <v>293.19</v>
      </c>
      <c r="BF6" s="22">
        <f t="shared" ref="BF6:BN6" si="7">IF(BF7="",NA(),BF7)</f>
        <v>295.58999999999997</v>
      </c>
      <c r="BG6" s="22">
        <f t="shared" si="7"/>
        <v>282.77</v>
      </c>
      <c r="BH6" s="22">
        <f t="shared" si="7"/>
        <v>285.24</v>
      </c>
      <c r="BI6" s="22">
        <f t="shared" si="7"/>
        <v>279.91000000000003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114.8</v>
      </c>
      <c r="BQ6" s="22">
        <f t="shared" ref="BQ6:BY6" si="8">IF(BQ7="",NA(),BQ7)</f>
        <v>113.46</v>
      </c>
      <c r="BR6" s="22">
        <f t="shared" si="8"/>
        <v>113.75</v>
      </c>
      <c r="BS6" s="22">
        <f t="shared" si="8"/>
        <v>113.3</v>
      </c>
      <c r="BT6" s="22">
        <f t="shared" si="8"/>
        <v>113.64</v>
      </c>
      <c r="BU6" s="22">
        <f t="shared" si="8"/>
        <v>103.32</v>
      </c>
      <c r="BV6" s="22">
        <f t="shared" si="8"/>
        <v>100.85</v>
      </c>
      <c r="BW6" s="22">
        <f t="shared" si="8"/>
        <v>103.79</v>
      </c>
      <c r="BX6" s="22">
        <f t="shared" si="8"/>
        <v>98.3</v>
      </c>
      <c r="BY6" s="22">
        <f t="shared" si="8"/>
        <v>98.89</v>
      </c>
      <c r="BZ6" s="21" t="str">
        <f>IF(BZ7="","",IF(BZ7="-","【-】","【"&amp;SUBSTITUTE(TEXT(BZ7,"#,##0.00"),"-","△")&amp;"】"))</f>
        <v>【97.82】</v>
      </c>
      <c r="CA6" s="22">
        <f>IF(CA7="",NA(),CA7)</f>
        <v>181.67</v>
      </c>
      <c r="CB6" s="22">
        <f t="shared" ref="CB6:CJ6" si="9">IF(CB7="",NA(),CB7)</f>
        <v>181.9</v>
      </c>
      <c r="CC6" s="22">
        <f t="shared" si="9"/>
        <v>182.16</v>
      </c>
      <c r="CD6" s="22">
        <f t="shared" si="9"/>
        <v>183.18</v>
      </c>
      <c r="CE6" s="22">
        <f t="shared" si="9"/>
        <v>182.89</v>
      </c>
      <c r="CF6" s="22">
        <f t="shared" si="9"/>
        <v>168.56</v>
      </c>
      <c r="CG6" s="22">
        <f t="shared" si="9"/>
        <v>167.1</v>
      </c>
      <c r="CH6" s="22">
        <f t="shared" si="9"/>
        <v>167.86</v>
      </c>
      <c r="CI6" s="22">
        <f t="shared" si="9"/>
        <v>173.68</v>
      </c>
      <c r="CJ6" s="22">
        <f t="shared" si="9"/>
        <v>174.52</v>
      </c>
      <c r="CK6" s="21" t="str">
        <f>IF(CK7="","",IF(CK7="-","【-】","【"&amp;SUBSTITUTE(TEXT(CK7,"#,##0.00"),"-","△")&amp;"】"))</f>
        <v>【177.56】</v>
      </c>
      <c r="CL6" s="22">
        <f>IF(CL7="",NA(),CL7)</f>
        <v>60.6</v>
      </c>
      <c r="CM6" s="22">
        <f t="shared" ref="CM6:CU6" si="10">IF(CM7="",NA(),CM7)</f>
        <v>63.26</v>
      </c>
      <c r="CN6" s="22">
        <f t="shared" si="10"/>
        <v>63.35</v>
      </c>
      <c r="CO6" s="22">
        <f t="shared" si="10"/>
        <v>62.68</v>
      </c>
      <c r="CP6" s="22">
        <f t="shared" si="10"/>
        <v>62.5</v>
      </c>
      <c r="CQ6" s="22">
        <f t="shared" si="10"/>
        <v>59.51</v>
      </c>
      <c r="CR6" s="22">
        <f t="shared" si="10"/>
        <v>59.91</v>
      </c>
      <c r="CS6" s="22">
        <f t="shared" si="10"/>
        <v>59.4</v>
      </c>
      <c r="CT6" s="22">
        <f t="shared" si="10"/>
        <v>59.24</v>
      </c>
      <c r="CU6" s="22">
        <f t="shared" si="10"/>
        <v>58.77</v>
      </c>
      <c r="CV6" s="21" t="str">
        <f>IF(CV7="","",IF(CV7="-","【-】","【"&amp;SUBSTITUTE(TEXT(CV7,"#,##0.00"),"-","△")&amp;"】"))</f>
        <v>【59.81】</v>
      </c>
      <c r="CW6" s="22">
        <f>IF(CW7="",NA(),CW7)</f>
        <v>85.58</v>
      </c>
      <c r="CX6" s="22">
        <f t="shared" ref="CX6:DF6" si="11">IF(CX7="",NA(),CX7)</f>
        <v>87.78</v>
      </c>
      <c r="CY6" s="22">
        <f t="shared" si="11"/>
        <v>87.53</v>
      </c>
      <c r="CZ6" s="22">
        <f t="shared" si="11"/>
        <v>87.03</v>
      </c>
      <c r="DA6" s="22">
        <f t="shared" si="11"/>
        <v>87.39</v>
      </c>
      <c r="DB6" s="22">
        <f t="shared" si="11"/>
        <v>87.08</v>
      </c>
      <c r="DC6" s="22">
        <f t="shared" si="11"/>
        <v>87.26</v>
      </c>
      <c r="DD6" s="22">
        <f t="shared" si="11"/>
        <v>87.57</v>
      </c>
      <c r="DE6" s="22">
        <f t="shared" si="11"/>
        <v>87.26</v>
      </c>
      <c r="DF6" s="22">
        <f t="shared" si="11"/>
        <v>86.95</v>
      </c>
      <c r="DG6" s="21" t="str">
        <f>IF(DG7="","",IF(DG7="-","【-】","【"&amp;SUBSTITUTE(TEXT(DG7,"#,##0.00"),"-","△")&amp;"】"))</f>
        <v>【89.42】</v>
      </c>
      <c r="DH6" s="22">
        <f>IF(DH7="",NA(),DH7)</f>
        <v>47.04</v>
      </c>
      <c r="DI6" s="22">
        <f t="shared" ref="DI6:DQ6" si="12">IF(DI7="",NA(),DI7)</f>
        <v>47.83</v>
      </c>
      <c r="DJ6" s="22">
        <f t="shared" si="12"/>
        <v>49.69</v>
      </c>
      <c r="DK6" s="22">
        <f t="shared" si="12"/>
        <v>50.94</v>
      </c>
      <c r="DL6" s="22">
        <f t="shared" si="12"/>
        <v>52.25</v>
      </c>
      <c r="DM6" s="22">
        <f t="shared" si="12"/>
        <v>48.55</v>
      </c>
      <c r="DN6" s="22">
        <f t="shared" si="12"/>
        <v>49.2</v>
      </c>
      <c r="DO6" s="22">
        <f t="shared" si="12"/>
        <v>50.01</v>
      </c>
      <c r="DP6" s="22">
        <f t="shared" si="12"/>
        <v>50.99</v>
      </c>
      <c r="DQ6" s="22">
        <f t="shared" si="12"/>
        <v>51.79</v>
      </c>
      <c r="DR6" s="21" t="str">
        <f>IF(DR7="","",IF(DR7="-","【-】","【"&amp;SUBSTITUTE(TEXT(DR7,"#,##0.00"),"-","△")&amp;"】"))</f>
        <v>【52.02】</v>
      </c>
      <c r="DS6" s="22">
        <f>IF(DS7="",NA(),DS7)</f>
        <v>11.32</v>
      </c>
      <c r="DT6" s="22">
        <f t="shared" ref="DT6:EB6" si="13">IF(DT7="",NA(),DT7)</f>
        <v>11.08</v>
      </c>
      <c r="DU6" s="22">
        <f t="shared" si="13"/>
        <v>11.07</v>
      </c>
      <c r="DV6" s="22">
        <f t="shared" si="13"/>
        <v>14.11</v>
      </c>
      <c r="DW6" s="22">
        <f t="shared" si="13"/>
        <v>15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v>
      </c>
      <c r="EE6" s="22">
        <f t="shared" ref="EE6:EM6" si="14">IF(EE7="",NA(),EE7)</f>
        <v>0.73</v>
      </c>
      <c r="EF6" s="22">
        <f t="shared" si="14"/>
        <v>0.16</v>
      </c>
      <c r="EG6" s="22">
        <f t="shared" si="14"/>
        <v>0.41</v>
      </c>
      <c r="EH6" s="22">
        <f t="shared" si="14"/>
        <v>0.38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252093</v>
      </c>
      <c r="D7" s="24">
        <v>46</v>
      </c>
      <c r="E7" s="24">
        <v>1</v>
      </c>
      <c r="F7" s="24">
        <v>0</v>
      </c>
      <c r="G7" s="24">
        <v>1</v>
      </c>
      <c r="H7" s="24" t="s">
        <v>92</v>
      </c>
      <c r="I7" s="24" t="s">
        <v>93</v>
      </c>
      <c r="J7" s="24" t="s">
        <v>94</v>
      </c>
      <c r="K7" s="24" t="s">
        <v>95</v>
      </c>
      <c r="L7" s="24" t="s">
        <v>96</v>
      </c>
      <c r="M7" s="24" t="s">
        <v>97</v>
      </c>
      <c r="N7" s="25" t="s">
        <v>98</v>
      </c>
      <c r="O7" s="25">
        <v>71.900000000000006</v>
      </c>
      <c r="P7" s="25">
        <v>99.77</v>
      </c>
      <c r="Q7" s="25">
        <v>3289</v>
      </c>
      <c r="R7" s="25">
        <v>88493</v>
      </c>
      <c r="S7" s="25">
        <v>481.62</v>
      </c>
      <c r="T7" s="25">
        <v>183.74</v>
      </c>
      <c r="U7" s="25">
        <v>88991</v>
      </c>
      <c r="V7" s="25">
        <v>204.9</v>
      </c>
      <c r="W7" s="25">
        <v>434.31</v>
      </c>
      <c r="X7" s="25">
        <v>117.16</v>
      </c>
      <c r="Y7" s="25">
        <v>115.58</v>
      </c>
      <c r="Z7" s="25">
        <v>116.17</v>
      </c>
      <c r="AA7" s="25">
        <v>115.68</v>
      </c>
      <c r="AB7" s="25">
        <v>115.89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428.71</v>
      </c>
      <c r="AU7" s="25">
        <v>543.79</v>
      </c>
      <c r="AV7" s="25">
        <v>657.9</v>
      </c>
      <c r="AW7" s="25">
        <v>608.96</v>
      </c>
      <c r="AX7" s="25">
        <v>728.15</v>
      </c>
      <c r="AY7" s="25">
        <v>360.86</v>
      </c>
      <c r="AZ7" s="25">
        <v>350.79</v>
      </c>
      <c r="BA7" s="25">
        <v>354.57</v>
      </c>
      <c r="BB7" s="25">
        <v>357.74</v>
      </c>
      <c r="BC7" s="25">
        <v>344.88</v>
      </c>
      <c r="BD7" s="25">
        <v>243.36</v>
      </c>
      <c r="BE7" s="25">
        <v>293.19</v>
      </c>
      <c r="BF7" s="25">
        <v>295.58999999999997</v>
      </c>
      <c r="BG7" s="25">
        <v>282.77</v>
      </c>
      <c r="BH7" s="25">
        <v>285.24</v>
      </c>
      <c r="BI7" s="25">
        <v>279.91000000000003</v>
      </c>
      <c r="BJ7" s="25">
        <v>309.27999999999997</v>
      </c>
      <c r="BK7" s="25">
        <v>322.92</v>
      </c>
      <c r="BL7" s="25">
        <v>303.45999999999998</v>
      </c>
      <c r="BM7" s="25">
        <v>307.27999999999997</v>
      </c>
      <c r="BN7" s="25">
        <v>304.02</v>
      </c>
      <c r="BO7" s="25">
        <v>265.93</v>
      </c>
      <c r="BP7" s="25">
        <v>114.8</v>
      </c>
      <c r="BQ7" s="25">
        <v>113.46</v>
      </c>
      <c r="BR7" s="25">
        <v>113.75</v>
      </c>
      <c r="BS7" s="25">
        <v>113.3</v>
      </c>
      <c r="BT7" s="25">
        <v>113.64</v>
      </c>
      <c r="BU7" s="25">
        <v>103.32</v>
      </c>
      <c r="BV7" s="25">
        <v>100.85</v>
      </c>
      <c r="BW7" s="25">
        <v>103.79</v>
      </c>
      <c r="BX7" s="25">
        <v>98.3</v>
      </c>
      <c r="BY7" s="25">
        <v>98.89</v>
      </c>
      <c r="BZ7" s="25">
        <v>97.82</v>
      </c>
      <c r="CA7" s="25">
        <v>181.67</v>
      </c>
      <c r="CB7" s="25">
        <v>181.9</v>
      </c>
      <c r="CC7" s="25">
        <v>182.16</v>
      </c>
      <c r="CD7" s="25">
        <v>183.18</v>
      </c>
      <c r="CE7" s="25">
        <v>182.89</v>
      </c>
      <c r="CF7" s="25">
        <v>168.56</v>
      </c>
      <c r="CG7" s="25">
        <v>167.1</v>
      </c>
      <c r="CH7" s="25">
        <v>167.86</v>
      </c>
      <c r="CI7" s="25">
        <v>173.68</v>
      </c>
      <c r="CJ7" s="25">
        <v>174.52</v>
      </c>
      <c r="CK7" s="25">
        <v>177.56</v>
      </c>
      <c r="CL7" s="25">
        <v>60.6</v>
      </c>
      <c r="CM7" s="25">
        <v>63.26</v>
      </c>
      <c r="CN7" s="25">
        <v>63.35</v>
      </c>
      <c r="CO7" s="25">
        <v>62.68</v>
      </c>
      <c r="CP7" s="25">
        <v>62.5</v>
      </c>
      <c r="CQ7" s="25">
        <v>59.51</v>
      </c>
      <c r="CR7" s="25">
        <v>59.91</v>
      </c>
      <c r="CS7" s="25">
        <v>59.4</v>
      </c>
      <c r="CT7" s="25">
        <v>59.24</v>
      </c>
      <c r="CU7" s="25">
        <v>58.77</v>
      </c>
      <c r="CV7" s="25">
        <v>59.81</v>
      </c>
      <c r="CW7" s="25">
        <v>85.58</v>
      </c>
      <c r="CX7" s="25">
        <v>87.78</v>
      </c>
      <c r="CY7" s="25">
        <v>87.53</v>
      </c>
      <c r="CZ7" s="25">
        <v>87.03</v>
      </c>
      <c r="DA7" s="25">
        <v>87.39</v>
      </c>
      <c r="DB7" s="25">
        <v>87.08</v>
      </c>
      <c r="DC7" s="25">
        <v>87.26</v>
      </c>
      <c r="DD7" s="25">
        <v>87.57</v>
      </c>
      <c r="DE7" s="25">
        <v>87.26</v>
      </c>
      <c r="DF7" s="25">
        <v>86.95</v>
      </c>
      <c r="DG7" s="25">
        <v>89.42</v>
      </c>
      <c r="DH7" s="25">
        <v>47.04</v>
      </c>
      <c r="DI7" s="25">
        <v>47.83</v>
      </c>
      <c r="DJ7" s="25">
        <v>49.69</v>
      </c>
      <c r="DK7" s="25">
        <v>50.94</v>
      </c>
      <c r="DL7" s="25">
        <v>52.25</v>
      </c>
      <c r="DM7" s="25">
        <v>48.55</v>
      </c>
      <c r="DN7" s="25">
        <v>49.2</v>
      </c>
      <c r="DO7" s="25">
        <v>50.01</v>
      </c>
      <c r="DP7" s="25">
        <v>50.99</v>
      </c>
      <c r="DQ7" s="25">
        <v>51.79</v>
      </c>
      <c r="DR7" s="25">
        <v>52.02</v>
      </c>
      <c r="DS7" s="25">
        <v>11.32</v>
      </c>
      <c r="DT7" s="25">
        <v>11.08</v>
      </c>
      <c r="DU7" s="25">
        <v>11.07</v>
      </c>
      <c r="DV7" s="25">
        <v>14.11</v>
      </c>
      <c r="DW7" s="25">
        <v>15</v>
      </c>
      <c r="DX7" s="25">
        <v>17.11</v>
      </c>
      <c r="DY7" s="25">
        <v>18.329999999999998</v>
      </c>
      <c r="DZ7" s="25">
        <v>20.27</v>
      </c>
      <c r="EA7" s="25">
        <v>21.69</v>
      </c>
      <c r="EB7" s="25">
        <v>23.19</v>
      </c>
      <c r="EC7" s="25">
        <v>25.37</v>
      </c>
      <c r="ED7" s="25">
        <v>0.9</v>
      </c>
      <c r="EE7" s="25">
        <v>0.73</v>
      </c>
      <c r="EF7" s="25">
        <v>0.16</v>
      </c>
      <c r="EG7" s="25">
        <v>0.41</v>
      </c>
      <c r="EH7" s="25">
        <v>0.38</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107</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吉次　由貴子</cp:lastModifiedBy>
  <cp:lastPrinted>2025-02-07T06:23:43Z</cp:lastPrinted>
  <dcterms:created xsi:type="dcterms:W3CDTF">2025-01-24T06:51:15Z</dcterms:created>
  <dcterms:modified xsi:type="dcterms:W3CDTF">2025-02-07T06:23:45Z</dcterms:modified>
  <cp:category/>
</cp:coreProperties>
</file>