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保健介護課\介護保険担当\（２２）施設整備関係\介護医療院公募\R7公募\"/>
    </mc:Choice>
  </mc:AlternateContent>
  <bookViews>
    <workbookView xWindow="-108" yWindow="-108" windowWidth="23256" windowHeight="12576" tabRatio="874" activeTab="2"/>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'（従来型）'!$A$1:$BJ$116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107" i="21"/>
  <c r="P110" i="21"/>
  <c r="P109" i="21"/>
  <c r="AM105" i="21"/>
  <c r="AA115" i="21" s="1"/>
  <c r="AJ105" i="21"/>
  <c r="AH105" i="21"/>
  <c r="W105" i="21"/>
  <c r="K115" i="21" s="1"/>
  <c r="T105" i="21"/>
  <c r="K110" i="21" s="1"/>
  <c r="R105" i="21"/>
  <c r="R107" i="10"/>
  <c r="P110" i="10"/>
  <c r="P109" i="10"/>
  <c r="AM105" i="10"/>
  <c r="AA115" i="10" s="1"/>
  <c r="AJ105" i="10"/>
  <c r="AH105" i="10"/>
  <c r="W105" i="10"/>
  <c r="K115" i="10" s="1"/>
  <c r="T105" i="10"/>
  <c r="K110" i="10" s="1"/>
  <c r="R105" i="10"/>
  <c r="U110" i="21" l="1"/>
  <c r="P115" i="21" s="1"/>
  <c r="AH107" i="10"/>
  <c r="AA109" i="10" s="1"/>
  <c r="K109" i="10"/>
  <c r="U110" i="10"/>
  <c r="P115" i="10" s="1"/>
  <c r="U115" i="10" s="1"/>
  <c r="AH107" i="21"/>
  <c r="AA109" i="21" s="1"/>
  <c r="K109" i="21"/>
  <c r="U115" i="21"/>
  <c r="Y250" i="20"/>
  <c r="T255" i="20" s="1"/>
  <c r="Y255" i="20" s="1"/>
  <c r="P91" i="21" l="1"/>
  <c r="P90" i="21"/>
  <c r="K90" i="21"/>
  <c r="AH88" i="21"/>
  <c r="AM86" i="21"/>
  <c r="AA96" i="21" s="1"/>
  <c r="AJ86" i="21"/>
  <c r="AH86" i="21"/>
  <c r="W86" i="21"/>
  <c r="K96" i="21" s="1"/>
  <c r="T86" i="21"/>
  <c r="K91" i="21" s="1"/>
  <c r="U91" i="21" s="1"/>
  <c r="P96" i="21" s="1"/>
  <c r="R8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A14" i="21"/>
  <c r="BA15" i="21" s="1"/>
  <c r="BA16" i="21" s="1"/>
  <c r="AZ14" i="21"/>
  <c r="AZ15" i="21" s="1"/>
  <c r="AZ16" i="21" s="1"/>
  <c r="AY14" i="21"/>
  <c r="AY15" i="21" s="1"/>
  <c r="AY16" i="21" s="1"/>
  <c r="AF2" i="21"/>
  <c r="AW15" i="21" s="1"/>
  <c r="AW16" i="21" s="1"/>
  <c r="AE104" i="21" l="1"/>
  <c r="AC104" i="21"/>
  <c r="O104" i="21"/>
  <c r="M104" i="21"/>
  <c r="AE85" i="21"/>
  <c r="AC85" i="21"/>
  <c r="O85" i="21"/>
  <c r="M85" i="21"/>
  <c r="AE101" i="21"/>
  <c r="M101" i="21"/>
  <c r="O82" i="21"/>
  <c r="AE103" i="21"/>
  <c r="AC103" i="21"/>
  <c r="O103" i="21"/>
  <c r="M103" i="21"/>
  <c r="AE84" i="21"/>
  <c r="AC84" i="21"/>
  <c r="O84" i="21"/>
  <c r="M84" i="21"/>
  <c r="AC101" i="21"/>
  <c r="AE82" i="21"/>
  <c r="M82" i="21"/>
  <c r="AE102" i="21"/>
  <c r="AC102" i="21"/>
  <c r="O102" i="21"/>
  <c r="M102" i="21"/>
  <c r="AE83" i="21"/>
  <c r="AC83" i="21"/>
  <c r="O83" i="21"/>
  <c r="M83" i="21"/>
  <c r="O101" i="21"/>
  <c r="AC82" i="21"/>
  <c r="AA90" i="21"/>
  <c r="AF110" i="21"/>
  <c r="AF109" i="21"/>
  <c r="AA11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9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Y15" i="21"/>
  <c r="Y16" i="21" s="1"/>
  <c r="AC15" i="21"/>
  <c r="AC16" i="21" s="1"/>
  <c r="AG15" i="21"/>
  <c r="AG16" i="21" s="1"/>
  <c r="AK15" i="21"/>
  <c r="AK16" i="21" s="1"/>
  <c r="AO15" i="21"/>
  <c r="AO16" i="21" s="1"/>
  <c r="AS15" i="21"/>
  <c r="AS16" i="21" s="1"/>
  <c r="BB70" i="21"/>
  <c r="BD70" i="21" s="1"/>
  <c r="BB74" i="21"/>
  <c r="BD74" i="21" s="1"/>
  <c r="U96" i="21"/>
  <c r="AF91" i="21"/>
  <c r="AK91" i="21" s="1"/>
  <c r="AF96" i="21" s="1"/>
  <c r="AK96" i="21" s="1"/>
  <c r="AF90" i="21"/>
  <c r="AK110" i="21" l="1"/>
  <c r="AF115" i="21" s="1"/>
  <c r="AK115" i="21" s="1"/>
  <c r="O105" i="21"/>
  <c r="AE105" i="21"/>
  <c r="M105" i="21"/>
  <c r="AC105" i="21"/>
  <c r="AC86" i="21"/>
  <c r="M86" i="21"/>
  <c r="O86" i="21"/>
  <c r="AE8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<sst xmlns="http://schemas.openxmlformats.org/spreadsheetml/2006/main" count="2351" uniqueCount="303">
  <si>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</si>
  <si>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</si>
  <si>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</si>
  <si>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</si>
  <si>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</si>
  <si>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</si>
  <si>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</si>
  <si>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</si>
  <si>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</si>
  <si>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</si>
  <si>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</si>
  <si>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</si>
  <si>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</si>
  <si>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</si>
  <si>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</si>
  <si>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</si>
  <si>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</si>
  <si>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</si>
  <si>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</si>
  <si>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</si>
  <si>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</si>
  <si>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</si>
  <si>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</si>
  <si>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</si>
  <si>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</si>
  <si>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</si>
  <si>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</si>
  <si>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</si>
  <si>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</si>
  <si>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</si>
  <si>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</si>
  <si>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</si>
  <si>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</si>
  <si>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</si>
  <si>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</si>
  <si>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</si>
  <si>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</si>
  <si>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</si>
  <si>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</si>
  <si>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</si>
  <si>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</si>
  <si>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</si>
  <si>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</si>
  <si>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</si>
  <si>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</si>
  <si>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</si>
  <si>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</si>
  <si>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</si>
  <si>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</si>
  <si>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</si>
  <si>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</si>
  <si>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</si>
  <si>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</si>
  <si>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</si>
  <si>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</si>
  <si>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</si>
  <si>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</si>
  <si>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</si>
  <si>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</si>
  <si>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</si>
  <si>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</si>
  <si>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</si>
  <si>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</si>
  <si>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</si>
  <si>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</si>
  <si>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</si>
  <si>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</si>
  <si>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</si>
  <si>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</si>
  <si>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</si>
  <si>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</si>
  <si>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</si>
  <si>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</si>
  <si>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</si>
  <si>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</si>
  <si>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</si>
  <si>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</si>
  <si>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</si>
  <si>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</si>
  <si>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</si>
  <si>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</si>
  <si>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</si>
  <si>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</si>
  <si>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</si>
  <si>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</si>
  <si>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</si>
  <si>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</si>
  <si>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</si>
  <si>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</si>
  <si>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</si>
  <si>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</si>
  <si>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</si>
  <si>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</si>
  <si>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</si>
  <si>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</si>
  <si>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</si>
  <si>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</si>
  <si>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</si>
  <si>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</si>
  <si>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</si>
  <si>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</si>
  <si>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</si>
  <si>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</si>
  <si>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</si>
  <si>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</si>
  <si>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</si>
  <si>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</si>
  <si>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</si>
  <si>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</si>
  <si>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</si>
  <si>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</si>
  <si>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</si>
  <si>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</si>
  <si>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</si>
  <si>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</si>
  <si>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</si>
  <si>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</si>
  <si>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</si>
  <si>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</si>
  <si>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</si>
  <si>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</si>
  <si>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</si>
  <si>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</si>
  <si>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</si>
  <si>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</si>
  <si>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</si>
  <si>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</si>
  <si>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</si>
  <si>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</si>
  <si>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</si>
  <si>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</si>
  <si>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</si>
  <si>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</si>
  <si>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</si>
  <si>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</si>
  <si>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</si>
  <si>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</si>
  <si>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</si>
  <si>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</si>
  <si>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</si>
  <si>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</si>
  <si>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</si>
  <si>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</si>
  <si>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</si>
  <si>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</si>
  <si>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</si>
  <si>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</si>
  <si>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</si>
  <si>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</si>
  <si>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</si>
  <si>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</si>
  <si>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</si>
  <si>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</si>
  <si>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</si>
  <si>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</si>
  <si>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</si>
  <si>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</si>
  <si>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</si>
  <si>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</si>
  <si>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</si>
  <si>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</si>
  <si>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</si>
  <si>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</si>
  <si>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</si>
  <si>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</si>
  <si>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</si>
  <si>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</si>
  <si>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</si>
  <si>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</si>
  <si>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</si>
  <si>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</si>
  <si>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</si>
  <si>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</si>
  <si>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</si>
  <si>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</si>
  <si>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</si>
  <si>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</si>
  <si>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</si>
  <si>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</si>
  <si>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</si>
  <si>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</si>
  <si>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</si>
  <si>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</si>
  <si>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</si>
  <si>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</si>
  <si>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</si>
  <si>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</si>
  <si>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</si>
  <si>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</si>
  <si>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</si>
  <si>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</si>
  <si>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</si>
  <si>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</si>
  <si>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</si>
  <si>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</si>
  <si>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</si>
  <si>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</si>
  <si>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</si>
  <si>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</si>
  <si>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</si>
  <si>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</si>
  <si>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</si>
  <si>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</si>
  <si>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</si>
  <si>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</si>
  <si>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</si>
  <si>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</si>
  <si>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</si>
  <si>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</si>
  <si>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</si>
  <si>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</si>
  <si>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</si>
  <si>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</si>
  <si>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</si>
  <si>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</si>
  <si>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</si>
  <si>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</si>
  <si>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</si>
  <si>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</si>
  <si>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</si>
  <si>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</si>
  <si>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</si>
  <si>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</si>
  <si>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</si>
  <si>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</si>
  <si>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</si>
  <si>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</si>
  <si>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</si>
  <si>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</si>
  <si>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</si>
  <si>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</si>
  <si>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</si>
  <si>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</si>
  <si>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</si>
  <si>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</si>
  <si>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</si>
  <si>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</si>
  <si>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</si>
  <si>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</si>
  <si>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</si>
  <si>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</si>
  <si>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</si>
  <si>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</si>
  <si>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</si>
  <si>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</si>
  <si>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</si>
  <si>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</si>
  <si>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</si>
  <si>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</si>
  <si>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</si>
  <si>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</si>
  <si>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</si>
  <si>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</si>
  <si>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</si>
  <si>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</si>
  <si>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</si>
  <si>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</si>
  <si>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</si>
  <si>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</si>
  <si>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</si>
  <si>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</si>
  <si>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</si>
  <si>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</si>
  <si>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</si>
  <si>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</si>
  <si>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</si>
  <si>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</si>
  <si>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</si>
  <si>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</si>
  <si>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</si>
  <si>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</si>
  <si>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</si>
  <si>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</si>
  <si>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</si>
  <si>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</si>
  <si>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</si>
  <si>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</si>
  <si>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</si>
  <si>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</si>
  <si>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</si>
  <si>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</si>
  <si>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</si>
  <si>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</si>
  <si>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</si>
  <si>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</si>
  <si>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</si>
  <si>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</si>
  <si>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</si>
  <si>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</si>
  <si>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</si>
  <si>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</si>
  <si>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</si>
  <si>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</si>
  <si>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</si>
  <si>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</si>
  <si>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</si>
  <si>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</si>
  <si>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</si>
  <si>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</si>
  <si>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</si>
  <si>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</si>
  <si>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介護医療院</t>
    <rPh sb="0" eb="2">
      <t>カイゴ</t>
    </rPh>
    <rPh sb="2" eb="4">
      <t>イリョウ</t>
    </rPh>
    <rPh sb="4" eb="5">
      <t>イン</t>
    </rPh>
    <phoneticPr fontId="2"/>
  </si>
  <si>
    <t>別紙2-8-1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</si>
</sst>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37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378" priority="156">
      <formula>OR(#REF!=$B77,#REF!=$B77)</formula>
    </cfRule>
  </conditionalFormatting>
  <conditionalFormatting sqref="Z80 W80:X80 W89:Z89 AO80:AP80 AO89:AP89">
    <cfRule type="expression" dxfId="377" priority="158">
      <formula>OR(#REF!=$B78,#REF!=$B78)</formula>
    </cfRule>
  </conditionalFormatting>
  <conditionalFormatting sqref="AM90:AN90">
    <cfRule type="expression" dxfId="376" priority="152">
      <formula>OR(#REF!=$B77,#REF!=$B77)</formula>
    </cfRule>
  </conditionalFormatting>
  <conditionalFormatting sqref="AM80:AN80 AM89:AN89">
    <cfRule type="expression" dxfId="375" priority="154">
      <formula>OR(#REF!=$B78,#REF!=$B78)</formula>
    </cfRule>
  </conditionalFormatting>
  <conditionalFormatting sqref="W18:BE18">
    <cfRule type="expression" dxfId="374" priority="86">
      <formula>INDIRECT(ADDRESS(ROW(),COLUMN()))=TRUNC(INDIRECT(ADDRESS(ROW(),COLUMN())))</formula>
    </cfRule>
  </conditionalFormatting>
  <conditionalFormatting sqref="BB20:BE20">
    <cfRule type="expression" dxfId="373" priority="85">
      <formula>INDIRECT(ADDRESS(ROW(),COLUMN()))=TRUNC(INDIRECT(ADDRESS(ROW(),COLUMN())))</formula>
    </cfRule>
  </conditionalFormatting>
  <conditionalFormatting sqref="BB22:BE22">
    <cfRule type="expression" dxfId="372" priority="83">
      <formula>INDIRECT(ADDRESS(ROW(),COLUMN()))=TRUNC(INDIRECT(ADDRESS(ROW(),COLUMN())))</formula>
    </cfRule>
  </conditionalFormatting>
  <conditionalFormatting sqref="BB24:BE24">
    <cfRule type="expression" dxfId="371" priority="82">
      <formula>INDIRECT(ADDRESS(ROW(),COLUMN()))=TRUNC(INDIRECT(ADDRESS(ROW(),COLUMN())))</formula>
    </cfRule>
  </conditionalFormatting>
  <conditionalFormatting sqref="BB26:BE26">
    <cfRule type="expression" dxfId="370" priority="81">
      <formula>INDIRECT(ADDRESS(ROW(),COLUMN()))=TRUNC(INDIRECT(ADDRESS(ROW(),COLUMN())))</formula>
    </cfRule>
  </conditionalFormatting>
  <conditionalFormatting sqref="BB28:BE28">
    <cfRule type="expression" dxfId="369" priority="80">
      <formula>INDIRECT(ADDRESS(ROW(),COLUMN()))=TRUNC(INDIRECT(ADDRESS(ROW(),COLUMN())))</formula>
    </cfRule>
  </conditionalFormatting>
  <conditionalFormatting sqref="BB30:BE30">
    <cfRule type="expression" dxfId="368" priority="79">
      <formula>INDIRECT(ADDRESS(ROW(),COLUMN()))=TRUNC(INDIRECT(ADDRESS(ROW(),COLUMN())))</formula>
    </cfRule>
  </conditionalFormatting>
  <conditionalFormatting sqref="BB32:BE32">
    <cfRule type="expression" dxfId="367" priority="78">
      <formula>INDIRECT(ADDRESS(ROW(),COLUMN()))=TRUNC(INDIRECT(ADDRESS(ROW(),COLUMN())))</formula>
    </cfRule>
  </conditionalFormatting>
  <conditionalFormatting sqref="BB34:BE34">
    <cfRule type="expression" dxfId="366" priority="77">
      <formula>INDIRECT(ADDRESS(ROW(),COLUMN()))=TRUNC(INDIRECT(ADDRESS(ROW(),COLUMN())))</formula>
    </cfRule>
  </conditionalFormatting>
  <conditionalFormatting sqref="BB36:BE36">
    <cfRule type="expression" dxfId="365" priority="76">
      <formula>INDIRECT(ADDRESS(ROW(),COLUMN()))=TRUNC(INDIRECT(ADDRESS(ROW(),COLUMN())))</formula>
    </cfRule>
  </conditionalFormatting>
  <conditionalFormatting sqref="BB38:BE38">
    <cfRule type="expression" dxfId="364" priority="75">
      <formula>INDIRECT(ADDRESS(ROW(),COLUMN()))=TRUNC(INDIRECT(ADDRESS(ROW(),COLUMN())))</formula>
    </cfRule>
  </conditionalFormatting>
  <conditionalFormatting sqref="BB40:BE40">
    <cfRule type="expression" dxfId="363" priority="74">
      <formula>INDIRECT(ADDRESS(ROW(),COLUMN()))=TRUNC(INDIRECT(ADDRESS(ROW(),COLUMN())))</formula>
    </cfRule>
  </conditionalFormatting>
  <conditionalFormatting sqref="BB42:BE42">
    <cfRule type="expression" dxfId="362" priority="73">
      <formula>INDIRECT(ADDRESS(ROW(),COLUMN()))=TRUNC(INDIRECT(ADDRESS(ROW(),COLUMN())))</formula>
    </cfRule>
  </conditionalFormatting>
  <conditionalFormatting sqref="BB44:BE44">
    <cfRule type="expression" dxfId="361" priority="72">
      <formula>INDIRECT(ADDRESS(ROW(),COLUMN()))=TRUNC(INDIRECT(ADDRESS(ROW(),COLUMN())))</formula>
    </cfRule>
  </conditionalFormatting>
  <conditionalFormatting sqref="BB46:BE46">
    <cfRule type="expression" dxfId="360" priority="71">
      <formula>INDIRECT(ADDRESS(ROW(),COLUMN()))=TRUNC(INDIRECT(ADDRESS(ROW(),COLUMN())))</formula>
    </cfRule>
  </conditionalFormatting>
  <conditionalFormatting sqref="BB48:BE48">
    <cfRule type="expression" dxfId="359" priority="70">
      <formula>INDIRECT(ADDRESS(ROW(),COLUMN()))=TRUNC(INDIRECT(ADDRESS(ROW(),COLUMN())))</formula>
    </cfRule>
  </conditionalFormatting>
  <conditionalFormatting sqref="BB50:BE50">
    <cfRule type="expression" dxfId="358" priority="69">
      <formula>INDIRECT(ADDRESS(ROW(),COLUMN()))=TRUNC(INDIRECT(ADDRESS(ROW(),COLUMN())))</formula>
    </cfRule>
  </conditionalFormatting>
  <conditionalFormatting sqref="BB52:BE52">
    <cfRule type="expression" dxfId="357" priority="68">
      <formula>INDIRECT(ADDRESS(ROW(),COLUMN()))=TRUNC(INDIRECT(ADDRESS(ROW(),COLUMN())))</formula>
    </cfRule>
  </conditionalFormatting>
  <conditionalFormatting sqref="BB54:BE54">
    <cfRule type="expression" dxfId="356" priority="67">
      <formula>INDIRECT(ADDRESS(ROW(),COLUMN()))=TRUNC(INDIRECT(ADDRESS(ROW(),COLUMN())))</formula>
    </cfRule>
  </conditionalFormatting>
  <conditionalFormatting sqref="BB56:BE56">
    <cfRule type="expression" dxfId="355" priority="66">
      <formula>INDIRECT(ADDRESS(ROW(),COLUMN()))=TRUNC(INDIRECT(ADDRESS(ROW(),COLUMN())))</formula>
    </cfRule>
  </conditionalFormatting>
  <conditionalFormatting sqref="BB58:BE58">
    <cfRule type="expression" dxfId="354" priority="65">
      <formula>INDIRECT(ADDRESS(ROW(),COLUMN()))=TRUNC(INDIRECT(ADDRESS(ROW(),COLUMN())))</formula>
    </cfRule>
  </conditionalFormatting>
  <conditionalFormatting sqref="BB60:BE60">
    <cfRule type="expression" dxfId="353" priority="64">
      <formula>INDIRECT(ADDRESS(ROW(),COLUMN()))=TRUNC(INDIRECT(ADDRESS(ROW(),COLUMN())))</formula>
    </cfRule>
  </conditionalFormatting>
  <conditionalFormatting sqref="BB62:BE62">
    <cfRule type="expression" dxfId="352" priority="63">
      <formula>INDIRECT(ADDRESS(ROW(),COLUMN()))=TRUNC(INDIRECT(ADDRESS(ROW(),COLUMN())))</formula>
    </cfRule>
  </conditionalFormatting>
  <conditionalFormatting sqref="BB64:BE64">
    <cfRule type="expression" dxfId="351" priority="62">
      <formula>INDIRECT(ADDRESS(ROW(),COLUMN()))=TRUNC(INDIRECT(ADDRESS(ROW(),COLUMN())))</formula>
    </cfRule>
  </conditionalFormatting>
  <conditionalFormatting sqref="BB66:BE66">
    <cfRule type="expression" dxfId="350" priority="61">
      <formula>INDIRECT(ADDRESS(ROW(),COLUMN()))=TRUNC(INDIRECT(ADDRESS(ROW(),COLUMN())))</formula>
    </cfRule>
  </conditionalFormatting>
  <conditionalFormatting sqref="BB68:BE68">
    <cfRule type="expression" dxfId="349" priority="60">
      <formula>INDIRECT(ADDRESS(ROW(),COLUMN()))=TRUNC(INDIRECT(ADDRESS(ROW(),COLUMN())))</formula>
    </cfRule>
  </conditionalFormatting>
  <conditionalFormatting sqref="BB70:BE70">
    <cfRule type="expression" dxfId="348" priority="59">
      <formula>INDIRECT(ADDRESS(ROW(),COLUMN()))=TRUNC(INDIRECT(ADDRESS(ROW(),COLUMN())))</formula>
    </cfRule>
  </conditionalFormatting>
  <conditionalFormatting sqref="BB72:BE72">
    <cfRule type="expression" dxfId="347" priority="58">
      <formula>INDIRECT(ADDRESS(ROW(),COLUMN()))=TRUNC(INDIRECT(ADDRESS(ROW(),COLUMN())))</formula>
    </cfRule>
  </conditionalFormatting>
  <conditionalFormatting sqref="BB74:BE74">
    <cfRule type="expression" dxfId="346" priority="57">
      <formula>INDIRECT(ADDRESS(ROW(),COLUMN()))=TRUNC(INDIRECT(ADDRESS(ROW(),COLUMN())))</formula>
    </cfRule>
  </conditionalFormatting>
  <conditionalFormatting sqref="BB76:BE76">
    <cfRule type="expression" dxfId="345" priority="50">
      <formula>INDIRECT(ADDRESS(ROW(),COLUMN()))=TRUNC(INDIRECT(ADDRESS(ROW(),COLUMN())))</formula>
    </cfRule>
  </conditionalFormatting>
  <conditionalFormatting sqref="M82:X86">
    <cfRule type="expression" dxfId="344" priority="49">
      <formula>INDIRECT(ADDRESS(ROW(),COLUMN()))=TRUNC(INDIRECT(ADDRESS(ROW(),COLUMN())))</formula>
    </cfRule>
  </conditionalFormatting>
  <conditionalFormatting sqref="AC86:AN86 AG82:AN85">
    <cfRule type="expression" dxfId="343" priority="48">
      <formula>INDIRECT(ADDRESS(ROW(),COLUMN()))=TRUNC(INDIRECT(ADDRESS(ROW(),COLUMN())))</formula>
    </cfRule>
  </conditionalFormatting>
  <conditionalFormatting sqref="K91:N91">
    <cfRule type="expression" dxfId="342" priority="47">
      <formula>INDIRECT(ADDRESS(ROW(),COLUMN()))=TRUNC(INDIRECT(ADDRESS(ROW(),COLUMN())))</formula>
    </cfRule>
  </conditionalFormatting>
  <conditionalFormatting sqref="AA91:AD91">
    <cfRule type="expression" dxfId="341" priority="46">
      <formula>INDIRECT(ADDRESS(ROW(),COLUMN()))=TRUNC(INDIRECT(ADDRESS(ROW(),COLUMN())))</formula>
    </cfRule>
  </conditionalFormatting>
  <conditionalFormatting sqref="AC82:AF85">
    <cfRule type="expression" dxfId="340" priority="45">
      <formula>INDIRECT(ADDRESS(ROW(),COLUMN()))=TRUNC(INDIRECT(ADDRESS(ROW(),COLUMN())))</formula>
    </cfRule>
  </conditionalFormatting>
  <conditionalFormatting sqref="W62:BA62">
    <cfRule type="expression" dxfId="339" priority="17">
      <formula>INDIRECT(ADDRESS(ROW(),COLUMN()))=TRUNC(INDIRECT(ADDRESS(ROW(),COLUMN())))</formula>
    </cfRule>
  </conditionalFormatting>
  <conditionalFormatting sqref="W20:BA20">
    <cfRule type="expression" dxfId="338" priority="38">
      <formula>INDIRECT(ADDRESS(ROW(),COLUMN()))=TRUNC(INDIRECT(ADDRESS(ROW(),COLUMN())))</formula>
    </cfRule>
  </conditionalFormatting>
  <conditionalFormatting sqref="W22:BA22">
    <cfRule type="expression" dxfId="337" priority="37">
      <formula>INDIRECT(ADDRESS(ROW(),COLUMN()))=TRUNC(INDIRECT(ADDRESS(ROW(),COLUMN())))</formula>
    </cfRule>
  </conditionalFormatting>
  <conditionalFormatting sqref="W24:BA24">
    <cfRule type="expression" dxfId="336" priority="36">
      <formula>INDIRECT(ADDRESS(ROW(),COLUMN()))=TRUNC(INDIRECT(ADDRESS(ROW(),COLUMN())))</formula>
    </cfRule>
  </conditionalFormatting>
  <conditionalFormatting sqref="W26:BA26">
    <cfRule type="expression" dxfId="335" priority="35">
      <formula>INDIRECT(ADDRESS(ROW(),COLUMN()))=TRUNC(INDIRECT(ADDRESS(ROW(),COLUMN())))</formula>
    </cfRule>
  </conditionalFormatting>
  <conditionalFormatting sqref="W28:BA28">
    <cfRule type="expression" dxfId="334" priority="34">
      <formula>INDIRECT(ADDRESS(ROW(),COLUMN()))=TRUNC(INDIRECT(ADDRESS(ROW(),COLUMN())))</formula>
    </cfRule>
  </conditionalFormatting>
  <conditionalFormatting sqref="W30:BA30">
    <cfRule type="expression" dxfId="333" priority="33">
      <formula>INDIRECT(ADDRESS(ROW(),COLUMN()))=TRUNC(INDIRECT(ADDRESS(ROW(),COLUMN())))</formula>
    </cfRule>
  </conditionalFormatting>
  <conditionalFormatting sqref="W32:BA32">
    <cfRule type="expression" dxfId="332" priority="32">
      <formula>INDIRECT(ADDRESS(ROW(),COLUMN()))=TRUNC(INDIRECT(ADDRESS(ROW(),COLUMN())))</formula>
    </cfRule>
  </conditionalFormatting>
  <conditionalFormatting sqref="W34:BA34">
    <cfRule type="expression" dxfId="331" priority="31">
      <formula>INDIRECT(ADDRESS(ROW(),COLUMN()))=TRUNC(INDIRECT(ADDRESS(ROW(),COLUMN())))</formula>
    </cfRule>
  </conditionalFormatting>
  <conditionalFormatting sqref="W36:BA36">
    <cfRule type="expression" dxfId="330" priority="30">
      <formula>INDIRECT(ADDRESS(ROW(),COLUMN()))=TRUNC(INDIRECT(ADDRESS(ROW(),COLUMN())))</formula>
    </cfRule>
  </conditionalFormatting>
  <conditionalFormatting sqref="W38:BA38">
    <cfRule type="expression" dxfId="329" priority="29">
      <formula>INDIRECT(ADDRESS(ROW(),COLUMN()))=TRUNC(INDIRECT(ADDRESS(ROW(),COLUMN())))</formula>
    </cfRule>
  </conditionalFormatting>
  <conditionalFormatting sqref="W40:BA40">
    <cfRule type="expression" dxfId="328" priority="28">
      <formula>INDIRECT(ADDRESS(ROW(),COLUMN()))=TRUNC(INDIRECT(ADDRESS(ROW(),COLUMN())))</formula>
    </cfRule>
  </conditionalFormatting>
  <conditionalFormatting sqref="W42:BA42">
    <cfRule type="expression" dxfId="327" priority="27">
      <formula>INDIRECT(ADDRESS(ROW(),COLUMN()))=TRUNC(INDIRECT(ADDRESS(ROW(),COLUMN())))</formula>
    </cfRule>
  </conditionalFormatting>
  <conditionalFormatting sqref="W44:BA44">
    <cfRule type="expression" dxfId="326" priority="26">
      <formula>INDIRECT(ADDRESS(ROW(),COLUMN()))=TRUNC(INDIRECT(ADDRESS(ROW(),COLUMN())))</formula>
    </cfRule>
  </conditionalFormatting>
  <conditionalFormatting sqref="W46:BA46">
    <cfRule type="expression" dxfId="325" priority="25">
      <formula>INDIRECT(ADDRESS(ROW(),COLUMN()))=TRUNC(INDIRECT(ADDRESS(ROW(),COLUMN())))</formula>
    </cfRule>
  </conditionalFormatting>
  <conditionalFormatting sqref="W48:BA48">
    <cfRule type="expression" dxfId="324" priority="24">
      <formula>INDIRECT(ADDRESS(ROW(),COLUMN()))=TRUNC(INDIRECT(ADDRESS(ROW(),COLUMN())))</formula>
    </cfRule>
  </conditionalFormatting>
  <conditionalFormatting sqref="W50:BA50">
    <cfRule type="expression" dxfId="323" priority="23">
      <formula>INDIRECT(ADDRESS(ROW(),COLUMN()))=TRUNC(INDIRECT(ADDRESS(ROW(),COLUMN())))</formula>
    </cfRule>
  </conditionalFormatting>
  <conditionalFormatting sqref="W52:BA52">
    <cfRule type="expression" dxfId="322" priority="22">
      <formula>INDIRECT(ADDRESS(ROW(),COLUMN()))=TRUNC(INDIRECT(ADDRESS(ROW(),COLUMN())))</formula>
    </cfRule>
  </conditionalFormatting>
  <conditionalFormatting sqref="W54:BA54">
    <cfRule type="expression" dxfId="321" priority="21">
      <formula>INDIRECT(ADDRESS(ROW(),COLUMN()))=TRUNC(INDIRECT(ADDRESS(ROW(),COLUMN())))</formula>
    </cfRule>
  </conditionalFormatting>
  <conditionalFormatting sqref="W56:BA56">
    <cfRule type="expression" dxfId="320" priority="20">
      <formula>INDIRECT(ADDRESS(ROW(),COLUMN()))=TRUNC(INDIRECT(ADDRESS(ROW(),COLUMN())))</formula>
    </cfRule>
  </conditionalFormatting>
  <conditionalFormatting sqref="W58:BA58">
    <cfRule type="expression" dxfId="319" priority="19">
      <formula>INDIRECT(ADDRESS(ROW(),COLUMN()))=TRUNC(INDIRECT(ADDRESS(ROW(),COLUMN())))</formula>
    </cfRule>
  </conditionalFormatting>
  <conditionalFormatting sqref="W60:BA60">
    <cfRule type="expression" dxfId="318" priority="18">
      <formula>INDIRECT(ADDRESS(ROW(),COLUMN()))=TRUNC(INDIRECT(ADDRESS(ROW(),COLUMN())))</formula>
    </cfRule>
  </conditionalFormatting>
  <conditionalFormatting sqref="W64:BA64">
    <cfRule type="expression" dxfId="317" priority="16">
      <formula>INDIRECT(ADDRESS(ROW(),COLUMN()))=TRUNC(INDIRECT(ADDRESS(ROW(),COLUMN())))</formula>
    </cfRule>
  </conditionalFormatting>
  <conditionalFormatting sqref="W66:BA66">
    <cfRule type="expression" dxfId="316" priority="15">
      <formula>INDIRECT(ADDRESS(ROW(),COLUMN()))=TRUNC(INDIRECT(ADDRESS(ROW(),COLUMN())))</formula>
    </cfRule>
  </conditionalFormatting>
  <conditionalFormatting sqref="W68:BA68">
    <cfRule type="expression" dxfId="315" priority="14">
      <formula>INDIRECT(ADDRESS(ROW(),COLUMN()))=TRUNC(INDIRECT(ADDRESS(ROW(),COLUMN())))</formula>
    </cfRule>
  </conditionalFormatting>
  <conditionalFormatting sqref="W70:BA70">
    <cfRule type="expression" dxfId="314" priority="13">
      <formula>INDIRECT(ADDRESS(ROW(),COLUMN()))=TRUNC(INDIRECT(ADDRESS(ROW(),COLUMN())))</formula>
    </cfRule>
  </conditionalFormatting>
  <conditionalFormatting sqref="W72:BA72">
    <cfRule type="expression" dxfId="313" priority="12">
      <formula>INDIRECT(ADDRESS(ROW(),COLUMN()))=TRUNC(INDIRECT(ADDRESS(ROW(),COLUMN())))</formula>
    </cfRule>
  </conditionalFormatting>
  <conditionalFormatting sqref="W74:BA74">
    <cfRule type="expression" dxfId="312" priority="11">
      <formula>INDIRECT(ADDRESS(ROW(),COLUMN()))=TRUNC(INDIRECT(ADDRESS(ROW(),COLUMN())))</formula>
    </cfRule>
  </conditionalFormatting>
  <conditionalFormatting sqref="W76:BA76">
    <cfRule type="expression" dxfId="311" priority="10">
      <formula>INDIRECT(ADDRESS(ROW(),COLUMN()))=TRUNC(INDIRECT(ADDRESS(ROW(),COLUMN())))</formula>
    </cfRule>
  </conditionalFormatting>
  <conditionalFormatting sqref="W109:Z109 AO109:AP109">
    <cfRule type="expression" dxfId="310" priority="8">
      <formula>OR(#REF!=$B96,#REF!=$B96)</formula>
    </cfRule>
  </conditionalFormatting>
  <conditionalFormatting sqref="Z99 W99:X99 W108:Z108 AO108:AP108 AO99:AP99">
    <cfRule type="expression" dxfId="309" priority="9">
      <formula>OR(#REF!=$B97,#REF!=$B97)</formula>
    </cfRule>
  </conditionalFormatting>
  <conditionalFormatting sqref="AM109:AN109">
    <cfRule type="expression" dxfId="308" priority="6">
      <formula>OR(#REF!=$B96,#REF!=$B96)</formula>
    </cfRule>
  </conditionalFormatting>
  <conditionalFormatting sqref="AM99:AN99 AM108:AN108">
    <cfRule type="expression" dxfId="307" priority="7">
      <formula>OR(#REF!=$B97,#REF!=$B97)</formula>
    </cfRule>
  </conditionalFormatting>
  <conditionalFormatting sqref="M101:X105">
    <cfRule type="expression" dxfId="306" priority="5">
      <formula>INDIRECT(ADDRESS(ROW(),COLUMN()))=TRUNC(INDIRECT(ADDRESS(ROW(),COLUMN())))</formula>
    </cfRule>
  </conditionalFormatting>
  <conditionalFormatting sqref="AC105:AN105 AG101:AN104">
    <cfRule type="expression" dxfId="305" priority="4">
      <formula>INDIRECT(ADDRESS(ROW(),COLUMN()))=TRUNC(INDIRECT(ADDRESS(ROW(),COLUMN())))</formula>
    </cfRule>
  </conditionalFormatting>
  <conditionalFormatting sqref="K110:N110">
    <cfRule type="expression" dxfId="304" priority="3">
      <formula>INDIRECT(ADDRESS(ROW(),COLUMN()))=TRUNC(INDIRECT(ADDRESS(ROW(),COLUMN())))</formula>
    </cfRule>
  </conditionalFormatting>
  <conditionalFormatting sqref="AA110:AD110">
    <cfRule type="expression" dxfId="303" priority="2">
      <formula>INDIRECT(ADDRESS(ROW(),COLUMN()))=TRUNC(INDIRECT(ADDRESS(ROW(),COLUMN())))</formula>
    </cfRule>
  </conditionalFormatting>
  <conditionalFormatting sqref="AC101:AF104">
    <cfRule type="expression" dxfId="302" priority="1">
      <formula>INDIRECT(ADDRESS(ROW(),COLUMN()))=TRUNC(INDIRECT(ADDRESS(ROW(),COLUMN())))</formula>
    </cfRule>
  </conditionalFormatting>
  <conditionalFormatting sqref="AQ84:BA84">
    <cfRule type="expression" dxfId="301" priority="241">
      <formula>OR(#REF!=$B77,#REF!=$B77)</formula>
    </cfRule>
  </conditionalFormatting>
  <conditionalFormatting sqref="AQ83:BA83">
    <cfRule type="expression" dxfId="30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150"/>
  <sheetViews>
    <sheetView showGridLines="0" tabSelected="1" view="pageBreakPreview" zoomScaleNormal="55" zoomScaleSheetLayoutView="100" workbookViewId="0">
      <selection activeCell="C2" sqref="C2"/>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302</v>
      </c>
      <c r="D1" s="5"/>
      <c r="E1" s="5"/>
      <c r="F1" s="5"/>
      <c r="G1" s="5"/>
      <c r="H1" s="5"/>
      <c r="I1" s="5"/>
      <c r="J1" s="5"/>
      <c r="M1" s="7" t="s">
        <v>0</v>
      </c>
      <c r="P1" s="5"/>
      <c r="Q1" s="5"/>
      <c r="R1" s="5"/>
      <c r="S1" s="5"/>
      <c r="T1" s="5"/>
      <c r="U1" s="5"/>
      <c r="V1" s="5"/>
      <c r="W1" s="5"/>
      <c r="AS1" s="9" t="s">
        <v>30</v>
      </c>
      <c r="AT1" s="256" t="s">
        <v>301</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c r="AD2" s="258"/>
      <c r="AE2" s="131" t="s">
        <v>28</v>
      </c>
      <c r="AF2" s="259" t="str">
        <f>IF(AC2=0,"",YEAR(DATE(2018+AC2,1,1)))</f>
        <v/>
      </c>
      <c r="AG2" s="259"/>
      <c r="AH2" s="132" t="s">
        <v>29</v>
      </c>
      <c r="AI2" s="132" t="s">
        <v>1</v>
      </c>
      <c r="AJ2" s="258"/>
      <c r="AK2" s="258"/>
      <c r="AL2" s="132" t="s">
        <v>24</v>
      </c>
      <c r="AS2" s="9" t="s">
        <v>31</v>
      </c>
      <c r="AT2" s="258"/>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t="e">
        <f>DAY(EOMONTH(DATE(AF2,AJ2,1),0))</f>
        <v>#VALUE!</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t="e">
        <f>WEEKDAY(DATE($AF$2,$AJ$2,1))</f>
        <v>#VALUE!</v>
      </c>
      <c r="X15" s="140" t="e">
        <f>WEEKDAY(DATE($AF$2,$AJ$2,2))</f>
        <v>#VALUE!</v>
      </c>
      <c r="Y15" s="140" t="e">
        <f>WEEKDAY(DATE($AF$2,$AJ$2,3))</f>
        <v>#VALUE!</v>
      </c>
      <c r="Z15" s="140" t="e">
        <f>WEEKDAY(DATE($AF$2,$AJ$2,4))</f>
        <v>#VALUE!</v>
      </c>
      <c r="AA15" s="140" t="e">
        <f>WEEKDAY(DATE($AF$2,$AJ$2,5))</f>
        <v>#VALUE!</v>
      </c>
      <c r="AB15" s="140" t="e">
        <f>WEEKDAY(DATE($AF$2,$AJ$2,6))</f>
        <v>#VALUE!</v>
      </c>
      <c r="AC15" s="141" t="e">
        <f>WEEKDAY(DATE($AF$2,$AJ$2,7))</f>
        <v>#VALUE!</v>
      </c>
      <c r="AD15" s="142" t="e">
        <f>WEEKDAY(DATE($AF$2,$AJ$2,8))</f>
        <v>#VALUE!</v>
      </c>
      <c r="AE15" s="140" t="e">
        <f>WEEKDAY(DATE($AF$2,$AJ$2,9))</f>
        <v>#VALUE!</v>
      </c>
      <c r="AF15" s="140" t="e">
        <f>WEEKDAY(DATE($AF$2,$AJ$2,10))</f>
        <v>#VALUE!</v>
      </c>
      <c r="AG15" s="140" t="e">
        <f>WEEKDAY(DATE($AF$2,$AJ$2,11))</f>
        <v>#VALUE!</v>
      </c>
      <c r="AH15" s="140" t="e">
        <f>WEEKDAY(DATE($AF$2,$AJ$2,12))</f>
        <v>#VALUE!</v>
      </c>
      <c r="AI15" s="140" t="e">
        <f>WEEKDAY(DATE($AF$2,$AJ$2,13))</f>
        <v>#VALUE!</v>
      </c>
      <c r="AJ15" s="141" t="e">
        <f>WEEKDAY(DATE($AF$2,$AJ$2,14))</f>
        <v>#VALUE!</v>
      </c>
      <c r="AK15" s="142" t="e">
        <f>WEEKDAY(DATE($AF$2,$AJ$2,15))</f>
        <v>#VALUE!</v>
      </c>
      <c r="AL15" s="140" t="e">
        <f>WEEKDAY(DATE($AF$2,$AJ$2,16))</f>
        <v>#VALUE!</v>
      </c>
      <c r="AM15" s="140" t="e">
        <f>WEEKDAY(DATE($AF$2,$AJ$2,17))</f>
        <v>#VALUE!</v>
      </c>
      <c r="AN15" s="140" t="e">
        <f>WEEKDAY(DATE($AF$2,$AJ$2,18))</f>
        <v>#VALUE!</v>
      </c>
      <c r="AO15" s="140" t="e">
        <f>WEEKDAY(DATE($AF$2,$AJ$2,19))</f>
        <v>#VALUE!</v>
      </c>
      <c r="AP15" s="140" t="e">
        <f>WEEKDAY(DATE($AF$2,$AJ$2,20))</f>
        <v>#VALUE!</v>
      </c>
      <c r="AQ15" s="141" t="e">
        <f>WEEKDAY(DATE($AF$2,$AJ$2,21))</f>
        <v>#VALUE!</v>
      </c>
      <c r="AR15" s="142" t="e">
        <f>WEEKDAY(DATE($AF$2,$AJ$2,22))</f>
        <v>#VALUE!</v>
      </c>
      <c r="AS15" s="140" t="e">
        <f>WEEKDAY(DATE($AF$2,$AJ$2,23))</f>
        <v>#VALUE!</v>
      </c>
      <c r="AT15" s="140" t="e">
        <f>WEEKDAY(DATE($AF$2,$AJ$2,24))</f>
        <v>#VALUE!</v>
      </c>
      <c r="AU15" s="140" t="e">
        <f>WEEKDAY(DATE($AF$2,$AJ$2,25))</f>
        <v>#VALUE!</v>
      </c>
      <c r="AV15" s="140" t="e">
        <f>WEEKDAY(DATE($AF$2,$AJ$2,26))</f>
        <v>#VALUE!</v>
      </c>
      <c r="AW15" s="140" t="e">
        <f>WEEKDAY(DATE($AF$2,$AJ$2,27))</f>
        <v>#VALUE!</v>
      </c>
      <c r="AX15" s="141" t="e">
        <f>WEEKDAY(DATE($AF$2,$AJ$2,28))</f>
        <v>#VALUE!</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e">
        <f>IF(W15=1,"日",IF(W15=2,"月",IF(W15=3,"火",IF(W15=4,"水",IF(W15=5,"木",IF(W15=6,"金","土"))))))</f>
        <v>#VALUE!</v>
      </c>
      <c r="X16" s="146" t="e">
        <f t="shared" ref="X16:AX16" si="0">IF(X15=1,"日",IF(X15=2,"月",IF(X15=3,"火",IF(X15=4,"水",IF(X15=5,"木",IF(X15=6,"金","土"))))))</f>
        <v>#VALUE!</v>
      </c>
      <c r="Y16" s="146" t="e">
        <f t="shared" si="0"/>
        <v>#VALUE!</v>
      </c>
      <c r="Z16" s="146" t="e">
        <f t="shared" si="0"/>
        <v>#VALUE!</v>
      </c>
      <c r="AA16" s="146" t="e">
        <f t="shared" si="0"/>
        <v>#VALUE!</v>
      </c>
      <c r="AB16" s="146" t="e">
        <f t="shared" si="0"/>
        <v>#VALUE!</v>
      </c>
      <c r="AC16" s="147" t="e">
        <f t="shared" si="0"/>
        <v>#VALUE!</v>
      </c>
      <c r="AD16" s="148" t="e">
        <f>IF(AD15=1,"日",IF(AD15=2,"月",IF(AD15=3,"火",IF(AD15=4,"水",IF(AD15=5,"木",IF(AD15=6,"金","土"))))))</f>
        <v>#VALUE!</v>
      </c>
      <c r="AE16" s="146" t="e">
        <f t="shared" si="0"/>
        <v>#VALUE!</v>
      </c>
      <c r="AF16" s="146" t="e">
        <f t="shared" si="0"/>
        <v>#VALUE!</v>
      </c>
      <c r="AG16" s="146" t="e">
        <f t="shared" si="0"/>
        <v>#VALUE!</v>
      </c>
      <c r="AH16" s="146" t="e">
        <f t="shared" si="0"/>
        <v>#VALUE!</v>
      </c>
      <c r="AI16" s="146" t="e">
        <f t="shared" si="0"/>
        <v>#VALUE!</v>
      </c>
      <c r="AJ16" s="147" t="e">
        <f t="shared" si="0"/>
        <v>#VALUE!</v>
      </c>
      <c r="AK16" s="148" t="e">
        <f>IF(AK15=1,"日",IF(AK15=2,"月",IF(AK15=3,"火",IF(AK15=4,"水",IF(AK15=5,"木",IF(AK15=6,"金","土"))))))</f>
        <v>#VALUE!</v>
      </c>
      <c r="AL16" s="146" t="e">
        <f t="shared" si="0"/>
        <v>#VALUE!</v>
      </c>
      <c r="AM16" s="146" t="e">
        <f t="shared" si="0"/>
        <v>#VALUE!</v>
      </c>
      <c r="AN16" s="146" t="e">
        <f t="shared" si="0"/>
        <v>#VALUE!</v>
      </c>
      <c r="AO16" s="146" t="e">
        <f t="shared" si="0"/>
        <v>#VALUE!</v>
      </c>
      <c r="AP16" s="146" t="e">
        <f t="shared" si="0"/>
        <v>#VALUE!</v>
      </c>
      <c r="AQ16" s="147" t="e">
        <f t="shared" si="0"/>
        <v>#VALUE!</v>
      </c>
      <c r="AR16" s="148" t="e">
        <f>IF(AR15=1,"日",IF(AR15=2,"月",IF(AR15=3,"火",IF(AR15=4,"水",IF(AR15=5,"木",IF(AR15=6,"金","土"))))))</f>
        <v>#VALUE!</v>
      </c>
      <c r="AS16" s="146" t="e">
        <f t="shared" si="0"/>
        <v>#VALUE!</v>
      </c>
      <c r="AT16" s="146" t="e">
        <f t="shared" si="0"/>
        <v>#VALUE!</v>
      </c>
      <c r="AU16" s="146" t="e">
        <f t="shared" si="0"/>
        <v>#VALUE!</v>
      </c>
      <c r="AV16" s="146" t="e">
        <f t="shared" si="0"/>
        <v>#VALUE!</v>
      </c>
      <c r="AW16" s="146" t="e">
        <f t="shared" si="0"/>
        <v>#VALUE!</v>
      </c>
      <c r="AX16" s="147" t="e">
        <f t="shared" si="0"/>
        <v>#VALUE!</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46"/>
      <c r="C77" s="59"/>
      <c r="D77" s="59"/>
      <c r="E77" s="59"/>
      <c r="F77" s="59"/>
      <c r="G77" s="59"/>
      <c r="H77" s="59"/>
      <c r="I77" s="208"/>
      <c r="J77" s="208"/>
      <c r="K77" s="59"/>
      <c r="L77" s="59"/>
      <c r="M77" s="59"/>
      <c r="N77" s="59"/>
      <c r="O77" s="209"/>
      <c r="P77" s="209"/>
      <c r="Q77" s="209"/>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209"/>
      <c r="BG77" s="209"/>
      <c r="BH77" s="209"/>
      <c r="BI77" s="209"/>
      <c r="BJ77" s="209"/>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209"/>
      <c r="BG78" s="209"/>
      <c r="BH78" s="209"/>
      <c r="BI78" s="209"/>
      <c r="BJ78" s="209"/>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379"/>
      <c r="BG79" s="379"/>
      <c r="BH79" s="379"/>
      <c r="BI79" s="379"/>
      <c r="BJ79" s="209"/>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377"/>
      <c r="BG80" s="377"/>
      <c r="BH80" s="377"/>
      <c r="BI80" s="377"/>
      <c r="BJ80" s="209"/>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378"/>
      <c r="BG81" s="378"/>
      <c r="BH81" s="378"/>
      <c r="BI81" s="378"/>
      <c r="BJ81" s="209"/>
    </row>
    <row r="82" spans="2:62" ht="20.25" customHeight="1" x14ac:dyDescent="0.45">
      <c r="B82" s="46"/>
      <c r="C82" s="59"/>
      <c r="D82" s="59"/>
      <c r="E82" s="59"/>
      <c r="F82" s="59"/>
      <c r="G82" s="59"/>
      <c r="H82" s="59"/>
      <c r="I82" s="114"/>
      <c r="J82" s="115"/>
      <c r="K82" s="350" t="s">
        <v>6</v>
      </c>
      <c r="L82" s="350"/>
      <c r="M82" s="351">
        <f>SUMIFS($BB$17:$BB$76,$F$17:$F$76,"医師",$H$17:$H$76,"A")</f>
        <v>0</v>
      </c>
      <c r="N82" s="351"/>
      <c r="O82" s="352">
        <f>SUMIFS($BD$17:$BD$76,$F$17:$F$76,"医師",$H$17:$H$76,"A")</f>
        <v>0</v>
      </c>
      <c r="P82" s="352"/>
      <c r="Q82" s="128"/>
      <c r="R82" s="353">
        <v>0</v>
      </c>
      <c r="S82" s="353"/>
      <c r="T82" s="353">
        <v>0</v>
      </c>
      <c r="U82" s="353"/>
      <c r="V82" s="129"/>
      <c r="W82" s="354">
        <v>0</v>
      </c>
      <c r="X82" s="355"/>
      <c r="Y82" s="2"/>
      <c r="Z82" s="117"/>
      <c r="AA82" s="350" t="s">
        <v>6</v>
      </c>
      <c r="AB82" s="350"/>
      <c r="AC82" s="351">
        <f>SUMIFS($BB$17:$BB$76,$F$17:$F$76,"薬剤師",$H$17:$H$76,"A")</f>
        <v>0</v>
      </c>
      <c r="AD82" s="351"/>
      <c r="AE82" s="352">
        <f>SUMIFS($BD$17:$BD$76,$F$17:$F$76,"薬剤師",$H$17:$H$76,"A")</f>
        <v>0</v>
      </c>
      <c r="AF82" s="352"/>
      <c r="AG82" s="128"/>
      <c r="AH82" s="353">
        <v>0</v>
      </c>
      <c r="AI82" s="353"/>
      <c r="AJ82" s="353">
        <v>0</v>
      </c>
      <c r="AK82" s="353"/>
      <c r="AL82" s="129"/>
      <c r="AM82" s="354">
        <v>0</v>
      </c>
      <c r="AN82" s="355"/>
      <c r="AO82" s="117"/>
      <c r="AP82" s="117"/>
      <c r="AQ82" s="350" t="s">
        <v>7</v>
      </c>
      <c r="AR82" s="350"/>
      <c r="AS82" s="350" t="s">
        <v>95</v>
      </c>
      <c r="AT82" s="350"/>
      <c r="AU82" s="350"/>
      <c r="AV82" s="350"/>
      <c r="AW82" s="117"/>
      <c r="AX82" s="117"/>
      <c r="AY82" s="117"/>
      <c r="AZ82" s="117"/>
      <c r="BA82" s="117"/>
      <c r="BB82" s="117"/>
      <c r="BC82" s="117"/>
      <c r="BD82" s="118"/>
      <c r="BE82" s="66"/>
      <c r="BF82" s="69"/>
      <c r="BG82" s="69"/>
      <c r="BH82" s="69"/>
      <c r="BI82" s="69"/>
      <c r="BJ82" s="209"/>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209"/>
      <c r="BG83" s="209"/>
      <c r="BH83" s="209"/>
      <c r="BI83" s="209"/>
      <c r="BJ83" s="209"/>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209"/>
      <c r="BG84" s="209"/>
      <c r="BH84" s="209"/>
      <c r="BI84" s="209"/>
      <c r="BJ84" s="209"/>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F85" s="209"/>
      <c r="BG85" s="209"/>
      <c r="BH85" s="209"/>
      <c r="BI85" s="209"/>
      <c r="BJ85" s="209"/>
    </row>
    <row r="86" spans="2:62" ht="20.25" customHeight="1" x14ac:dyDescent="0.45">
      <c r="B86" s="46"/>
      <c r="C86" s="59"/>
      <c r="D86" s="59"/>
      <c r="E86" s="59"/>
      <c r="F86" s="59"/>
      <c r="G86" s="59"/>
      <c r="H86" s="59"/>
      <c r="I86" s="114"/>
      <c r="J86" s="115"/>
      <c r="K86" s="350" t="s">
        <v>119</v>
      </c>
      <c r="L86" s="350"/>
      <c r="M86" s="351">
        <f>SUM(M82:N85)</f>
        <v>0</v>
      </c>
      <c r="N86" s="351"/>
      <c r="O86" s="352">
        <f>SUM(O82:P85)</f>
        <v>0</v>
      </c>
      <c r="P86" s="352"/>
      <c r="Q86" s="128"/>
      <c r="R86" s="351">
        <f>SUM(R82:S85)</f>
        <v>0</v>
      </c>
      <c r="S86" s="351"/>
      <c r="T86" s="352">
        <f>SUM(T82:U85)</f>
        <v>0</v>
      </c>
      <c r="U86" s="352"/>
      <c r="V86" s="129"/>
      <c r="W86" s="364">
        <f>SUM(W82:X83)</f>
        <v>0</v>
      </c>
      <c r="X86" s="365"/>
      <c r="Y86" s="2"/>
      <c r="Z86" s="117"/>
      <c r="AA86" s="350" t="s">
        <v>119</v>
      </c>
      <c r="AB86" s="350"/>
      <c r="AC86" s="351">
        <f>SUM(AC82:AD85)</f>
        <v>0</v>
      </c>
      <c r="AD86" s="351"/>
      <c r="AE86" s="352">
        <f>SUM(AE82:AF85)</f>
        <v>0</v>
      </c>
      <c r="AF86" s="352"/>
      <c r="AG86" s="128"/>
      <c r="AH86" s="351">
        <f>SUM(AH82:AI85)</f>
        <v>0</v>
      </c>
      <c r="AI86" s="351"/>
      <c r="AJ86" s="352">
        <f>SUM(AJ82:AK85)</f>
        <v>0</v>
      </c>
      <c r="AK86" s="352"/>
      <c r="AL86" s="129"/>
      <c r="AM86" s="364">
        <f>SUM(AM82:AN83)</f>
        <v>0</v>
      </c>
      <c r="AN86" s="365"/>
      <c r="AO86" s="117"/>
      <c r="AP86" s="117"/>
      <c r="AQ86" s="2"/>
      <c r="AR86" s="2"/>
      <c r="AS86" s="2"/>
      <c r="AT86" s="2"/>
      <c r="AU86" s="2"/>
      <c r="AV86" s="2"/>
      <c r="AW86" s="2"/>
      <c r="AX86" s="2"/>
      <c r="AY86" s="2"/>
      <c r="AZ86" s="2"/>
      <c r="BA86" s="2"/>
      <c r="BB86" s="2"/>
      <c r="BC86" s="2"/>
      <c r="BD86" s="2"/>
      <c r="BF86" s="209"/>
      <c r="BG86" s="209"/>
      <c r="BH86" s="209"/>
      <c r="BI86" s="209"/>
      <c r="BJ86" s="209"/>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c r="BF87" s="209"/>
      <c r="BG87" s="209"/>
      <c r="BH87" s="209"/>
      <c r="BI87" s="209"/>
      <c r="BJ87" s="209"/>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c r="BF88" s="209"/>
      <c r="BG88" s="209"/>
      <c r="BH88" s="209"/>
      <c r="BI88" s="209"/>
      <c r="BJ88" s="209"/>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c r="BF89" s="209"/>
      <c r="BG89" s="209"/>
      <c r="BH89" s="209"/>
      <c r="BI89" s="209"/>
      <c r="BJ89" s="209"/>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c r="BF90" s="209"/>
      <c r="BG90" s="209"/>
      <c r="BH90" s="209"/>
      <c r="BI90" s="209"/>
      <c r="BJ90" s="209"/>
    </row>
    <row r="91" spans="2:62" ht="20.25" customHeight="1" x14ac:dyDescent="0.45">
      <c r="I91" s="2"/>
      <c r="J91" s="2"/>
      <c r="K91" s="363">
        <f>IF($R$88="週",T86,R86)</f>
        <v>0</v>
      </c>
      <c r="L91" s="363"/>
      <c r="M91" s="363"/>
      <c r="N91" s="363"/>
      <c r="O91" s="206" t="s">
        <v>124</v>
      </c>
      <c r="P91" s="350">
        <f>IF($R$88="週",$BA$6,$BE$6)</f>
        <v>40</v>
      </c>
      <c r="Q91" s="350"/>
      <c r="R91" s="350"/>
      <c r="S91" s="350"/>
      <c r="T91" s="206" t="s">
        <v>125</v>
      </c>
      <c r="U91" s="359">
        <f>ROUNDDOWN(K91/P91,1)</f>
        <v>0</v>
      </c>
      <c r="V91" s="359"/>
      <c r="W91" s="359"/>
      <c r="X91" s="359"/>
      <c r="Y91" s="2"/>
      <c r="Z91" s="2"/>
      <c r="AA91" s="363">
        <f>IF($AH$88="週",AJ86,AH86)</f>
        <v>0</v>
      </c>
      <c r="AB91" s="363"/>
      <c r="AC91" s="363"/>
      <c r="AD91" s="363"/>
      <c r="AE91" s="206" t="s">
        <v>124</v>
      </c>
      <c r="AF91" s="350">
        <f>IF($AH$88="週",$BA$6,$BE$6)</f>
        <v>40</v>
      </c>
      <c r="AG91" s="350"/>
      <c r="AH91" s="350"/>
      <c r="AI91" s="350"/>
      <c r="AJ91" s="206"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0</v>
      </c>
      <c r="L96" s="350"/>
      <c r="M96" s="350"/>
      <c r="N96" s="350"/>
      <c r="O96" s="206" t="s">
        <v>129</v>
      </c>
      <c r="P96" s="359">
        <f>U91</f>
        <v>0</v>
      </c>
      <c r="Q96" s="359"/>
      <c r="R96" s="359"/>
      <c r="S96" s="359"/>
      <c r="T96" s="206" t="s">
        <v>125</v>
      </c>
      <c r="U96" s="360">
        <f>ROUNDDOWN(K96+P96,1)</f>
        <v>0</v>
      </c>
      <c r="V96" s="360"/>
      <c r="W96" s="360"/>
      <c r="X96" s="360"/>
      <c r="Y96" s="127"/>
      <c r="Z96" s="127"/>
      <c r="AA96" s="361">
        <f>AM86</f>
        <v>0</v>
      </c>
      <c r="AB96" s="361"/>
      <c r="AC96" s="361"/>
      <c r="AD96" s="361"/>
      <c r="AE96" s="125" t="s">
        <v>129</v>
      </c>
      <c r="AF96" s="362">
        <f>AK91</f>
        <v>0</v>
      </c>
      <c r="AG96" s="362"/>
      <c r="AH96" s="362"/>
      <c r="AI96" s="362"/>
      <c r="AJ96" s="125" t="s">
        <v>125</v>
      </c>
      <c r="AK96" s="360">
        <f>ROUNDDOWN(AA96+AF96,1)</f>
        <v>0</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0</v>
      </c>
      <c r="N101" s="351"/>
      <c r="O101" s="352">
        <f>SUMIFS($BD$17:$BD$76,$F$17:$F$76,"看護職員",$H$17:$H$76,"A")</f>
        <v>0</v>
      </c>
      <c r="P101" s="352"/>
      <c r="Q101" s="128"/>
      <c r="R101" s="353">
        <v>0</v>
      </c>
      <c r="S101" s="353"/>
      <c r="T101" s="353">
        <v>0</v>
      </c>
      <c r="U101" s="353"/>
      <c r="V101" s="129"/>
      <c r="W101" s="354">
        <v>0</v>
      </c>
      <c r="X101" s="355"/>
      <c r="Y101" s="2"/>
      <c r="Z101" s="117"/>
      <c r="AA101" s="350" t="s">
        <v>6</v>
      </c>
      <c r="AB101" s="350"/>
      <c r="AC101" s="351">
        <f>SUMIFS($BB$17:$BB$76,$F$17:$F$76,"介護職員",$H$17:$H$76,"A")</f>
        <v>0</v>
      </c>
      <c r="AD101" s="351"/>
      <c r="AE101" s="352">
        <f>SUMIFS($BD$17:$BD$76,$F$17:$F$76,"介護職員",$H$17:$H$76,"A")</f>
        <v>0</v>
      </c>
      <c r="AF101" s="352"/>
      <c r="AG101" s="128"/>
      <c r="AH101" s="353">
        <v>0</v>
      </c>
      <c r="AI101" s="353"/>
      <c r="AJ101" s="353">
        <v>0</v>
      </c>
      <c r="AK101" s="353"/>
      <c r="AL101" s="129"/>
      <c r="AM101" s="354">
        <v>0</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0</v>
      </c>
      <c r="N103" s="351"/>
      <c r="O103" s="352">
        <f>SUMIFS($BD$17:$BD$76,$F$17:$F$76,"看護職員",$H$17:$H$76,"C")</f>
        <v>0</v>
      </c>
      <c r="P103" s="352"/>
      <c r="Q103" s="128"/>
      <c r="R103" s="353">
        <v>0</v>
      </c>
      <c r="S103" s="353"/>
      <c r="T103" s="356">
        <v>0</v>
      </c>
      <c r="U103" s="356"/>
      <c r="V103" s="129"/>
      <c r="W103" s="357" t="s">
        <v>36</v>
      </c>
      <c r="X103" s="358"/>
      <c r="Y103" s="2"/>
      <c r="Z103" s="117"/>
      <c r="AA103" s="350" t="s">
        <v>8</v>
      </c>
      <c r="AB103" s="350"/>
      <c r="AC103" s="351">
        <f>SUMIFS($BB$17:$BB$76,$F$17:$F$76,"介護職員",$H$17:$H$76,"C")</f>
        <v>0</v>
      </c>
      <c r="AD103" s="351"/>
      <c r="AE103" s="352">
        <f>SUMIFS($BD$17:$BD$76,$F$17:$F$76,"介護職員",$H$17:$H$76,"C")</f>
        <v>0</v>
      </c>
      <c r="AF103" s="352"/>
      <c r="AG103" s="128"/>
      <c r="AH103" s="353">
        <v>0</v>
      </c>
      <c r="AI103" s="353"/>
      <c r="AJ103" s="356">
        <v>0</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0</v>
      </c>
      <c r="N105" s="351"/>
      <c r="O105" s="352">
        <f>SUM(O101:P104)</f>
        <v>0</v>
      </c>
      <c r="P105" s="352"/>
      <c r="Q105" s="128"/>
      <c r="R105" s="351">
        <f>SUM(R101:S104)</f>
        <v>0</v>
      </c>
      <c r="S105" s="351"/>
      <c r="T105" s="352">
        <f>SUM(T101:U104)</f>
        <v>0</v>
      </c>
      <c r="U105" s="352"/>
      <c r="V105" s="129"/>
      <c r="W105" s="364">
        <f>SUM(W101:X102)</f>
        <v>0</v>
      </c>
      <c r="X105" s="365"/>
      <c r="Y105" s="2"/>
      <c r="Z105" s="117"/>
      <c r="AA105" s="350" t="s">
        <v>119</v>
      </c>
      <c r="AB105" s="350"/>
      <c r="AC105" s="351">
        <f>SUM(AC101:AD104)</f>
        <v>0</v>
      </c>
      <c r="AD105" s="351"/>
      <c r="AE105" s="352">
        <f>SUM(AE101:AF104)</f>
        <v>0</v>
      </c>
      <c r="AF105" s="352"/>
      <c r="AG105" s="128"/>
      <c r="AH105" s="351">
        <f>SUM(AH101:AI104)</f>
        <v>0</v>
      </c>
      <c r="AI105" s="351"/>
      <c r="AJ105" s="352">
        <f>SUM(AJ101:AK104)</f>
        <v>0</v>
      </c>
      <c r="AK105" s="352"/>
      <c r="AL105" s="129"/>
      <c r="AM105" s="364">
        <f>SUM(AM101:AN102)</f>
        <v>0</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0</v>
      </c>
      <c r="L110" s="363"/>
      <c r="M110" s="363"/>
      <c r="N110" s="363"/>
      <c r="O110" s="222" t="s">
        <v>124</v>
      </c>
      <c r="P110" s="350">
        <f>IF($R$88="週",$BA$6,$BE$6)</f>
        <v>40</v>
      </c>
      <c r="Q110" s="350"/>
      <c r="R110" s="350"/>
      <c r="S110" s="350"/>
      <c r="T110" s="222" t="s">
        <v>125</v>
      </c>
      <c r="U110" s="359">
        <f>ROUNDDOWN(K110/P110,1)</f>
        <v>0</v>
      </c>
      <c r="V110" s="359"/>
      <c r="W110" s="359"/>
      <c r="X110" s="359"/>
      <c r="Y110" s="2"/>
      <c r="Z110" s="2"/>
      <c r="AA110" s="363">
        <f>IF($AH$88="週",AJ105,AH105)</f>
        <v>0</v>
      </c>
      <c r="AB110" s="363"/>
      <c r="AC110" s="363"/>
      <c r="AD110" s="363"/>
      <c r="AE110" s="222" t="s">
        <v>124</v>
      </c>
      <c r="AF110" s="350">
        <f>IF($AH$88="週",$BA$6,$BE$6)</f>
        <v>40</v>
      </c>
      <c r="AG110" s="350"/>
      <c r="AH110" s="350"/>
      <c r="AI110" s="350"/>
      <c r="AJ110" s="222" t="s">
        <v>125</v>
      </c>
      <c r="AK110" s="359">
        <f>ROUNDDOWN(AA110/AF110,1)</f>
        <v>0</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0</v>
      </c>
      <c r="L115" s="350"/>
      <c r="M115" s="350"/>
      <c r="N115" s="350"/>
      <c r="O115" s="222" t="s">
        <v>129</v>
      </c>
      <c r="P115" s="359">
        <f>U110</f>
        <v>0</v>
      </c>
      <c r="Q115" s="359"/>
      <c r="R115" s="359"/>
      <c r="S115" s="359"/>
      <c r="T115" s="222" t="s">
        <v>125</v>
      </c>
      <c r="U115" s="360">
        <f>ROUNDDOWN(K115+P115,1)</f>
        <v>0</v>
      </c>
      <c r="V115" s="360"/>
      <c r="W115" s="360"/>
      <c r="X115" s="360"/>
      <c r="Y115" s="127"/>
      <c r="Z115" s="127"/>
      <c r="AA115" s="361">
        <f>AM105</f>
        <v>0</v>
      </c>
      <c r="AB115" s="361"/>
      <c r="AC115" s="361"/>
      <c r="AD115" s="361"/>
      <c r="AE115" s="125" t="s">
        <v>129</v>
      </c>
      <c r="AF115" s="362">
        <f>AK110</f>
        <v>0</v>
      </c>
      <c r="AG115" s="362"/>
      <c r="AH115" s="362"/>
      <c r="AI115" s="362"/>
      <c r="AJ115" s="125" t="s">
        <v>125</v>
      </c>
      <c r="AK115" s="360">
        <f>ROUNDDOWN(AA115+AF115,1)</f>
        <v>0</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row>
    <row r="138" spans="1:59" x14ac:dyDescent="0.45">
      <c r="AQ138" s="13"/>
      <c r="AR138" s="13"/>
      <c r="AS138" s="13"/>
      <c r="AT138" s="13"/>
      <c r="AU138" s="13"/>
      <c r="AV138" s="13"/>
      <c r="AW138" s="13"/>
      <c r="AX138" s="13"/>
      <c r="AY138" s="13"/>
      <c r="AZ138" s="10"/>
      <c r="BA138" s="10"/>
      <c r="BB138" s="10"/>
      <c r="BC138" s="10"/>
      <c r="BD138" s="10"/>
      <c r="BE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3">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O21:S22"/>
    <mergeCell ref="BB21:BC21"/>
    <mergeCell ref="BD21:BE21"/>
    <mergeCell ref="BF21:BJ22"/>
    <mergeCell ref="BB22:BC22"/>
    <mergeCell ref="BD22:BE22"/>
    <mergeCell ref="B21:B22"/>
    <mergeCell ref="C21:D22"/>
    <mergeCell ref="I21:J22"/>
    <mergeCell ref="K21:N22"/>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67:S68"/>
    <mergeCell ref="BB67:BC67"/>
    <mergeCell ref="BD67:BE67"/>
    <mergeCell ref="BF67:BJ68"/>
    <mergeCell ref="BB68:BC68"/>
    <mergeCell ref="BD68:BE68"/>
    <mergeCell ref="B67:B68"/>
    <mergeCell ref="C67:D68"/>
    <mergeCell ref="I67:J68"/>
    <mergeCell ref="K67:N68"/>
    <mergeCell ref="O69:S70"/>
    <mergeCell ref="BB69:BC69"/>
    <mergeCell ref="BD69:BE69"/>
    <mergeCell ref="BF69:BJ70"/>
    <mergeCell ref="BB70:BC70"/>
    <mergeCell ref="BD70:BE70"/>
    <mergeCell ref="B69:B70"/>
    <mergeCell ref="C69:D70"/>
    <mergeCell ref="I69:J70"/>
    <mergeCell ref="K69:N70"/>
    <mergeCell ref="O71:S72"/>
    <mergeCell ref="BB71:BC71"/>
    <mergeCell ref="BD71:BE71"/>
    <mergeCell ref="BF71:BJ72"/>
    <mergeCell ref="BB72:BC72"/>
    <mergeCell ref="BD72:BE72"/>
    <mergeCell ref="B71:B72"/>
    <mergeCell ref="C71:D72"/>
    <mergeCell ref="I71:J72"/>
    <mergeCell ref="K71:N72"/>
    <mergeCell ref="O73:S74"/>
    <mergeCell ref="BB73:BC73"/>
    <mergeCell ref="BD73:BE73"/>
    <mergeCell ref="BF73:BJ74"/>
    <mergeCell ref="BB74:BC74"/>
    <mergeCell ref="BD74:BE74"/>
    <mergeCell ref="B73:B74"/>
    <mergeCell ref="C73:D74"/>
    <mergeCell ref="I73:J74"/>
    <mergeCell ref="K73:N74"/>
    <mergeCell ref="BF79:BI79"/>
    <mergeCell ref="O75:S76"/>
    <mergeCell ref="BB75:BC75"/>
    <mergeCell ref="BD75:BE75"/>
    <mergeCell ref="BF75:BJ76"/>
    <mergeCell ref="BB76:BC76"/>
    <mergeCell ref="BD76:BE76"/>
    <mergeCell ref="B75:B76"/>
    <mergeCell ref="C75:D76"/>
    <mergeCell ref="I75:J76"/>
    <mergeCell ref="K75:N76"/>
    <mergeCell ref="AQ84:AR84"/>
    <mergeCell ref="AS84:AV84"/>
    <mergeCell ref="K80:L81"/>
    <mergeCell ref="M80:P80"/>
    <mergeCell ref="R80:U80"/>
    <mergeCell ref="AA80:AB81"/>
    <mergeCell ref="AC80:AF80"/>
    <mergeCell ref="AH80:AK80"/>
    <mergeCell ref="AC86:AD86"/>
    <mergeCell ref="AE86:AF86"/>
    <mergeCell ref="AH81:AI81"/>
    <mergeCell ref="AJ81:AK81"/>
    <mergeCell ref="T81:U81"/>
    <mergeCell ref="AC81:AD81"/>
    <mergeCell ref="AE81:AF81"/>
    <mergeCell ref="AH83:AI83"/>
    <mergeCell ref="AJ83:AK83"/>
    <mergeCell ref="AM83:AN83"/>
    <mergeCell ref="AQ83:AR83"/>
    <mergeCell ref="AS83:AV83"/>
    <mergeCell ref="AQ80:AR80"/>
    <mergeCell ref="AS80:AV80"/>
    <mergeCell ref="AQ81:AR81"/>
    <mergeCell ref="AS81:AV81"/>
    <mergeCell ref="AH82:AI82"/>
    <mergeCell ref="AJ82:AK82"/>
    <mergeCell ref="AM82:AN82"/>
    <mergeCell ref="AQ82:AR82"/>
    <mergeCell ref="AS82:AV82"/>
    <mergeCell ref="BF80:BI80"/>
    <mergeCell ref="M81:N81"/>
    <mergeCell ref="O81:P81"/>
    <mergeCell ref="BF81:BI81"/>
    <mergeCell ref="K82:L82"/>
    <mergeCell ref="M82:N82"/>
    <mergeCell ref="O82:P82"/>
    <mergeCell ref="R82:S82"/>
    <mergeCell ref="T82:U82"/>
    <mergeCell ref="W82:X82"/>
    <mergeCell ref="AA82:AB82"/>
    <mergeCell ref="AC82:AD82"/>
    <mergeCell ref="R81:S81"/>
    <mergeCell ref="AE82:AF82"/>
    <mergeCell ref="AH84:AI84"/>
    <mergeCell ref="AJ84:AK84"/>
    <mergeCell ref="AM84:AN84"/>
    <mergeCell ref="T86:U86"/>
    <mergeCell ref="W86:X86"/>
    <mergeCell ref="AA86:AB86"/>
    <mergeCell ref="K91:N91"/>
    <mergeCell ref="P91:S91"/>
    <mergeCell ref="U91:X91"/>
    <mergeCell ref="AA91:AD91"/>
    <mergeCell ref="T85:U85"/>
    <mergeCell ref="AC84:AD84"/>
    <mergeCell ref="AE84:AF84"/>
    <mergeCell ref="M86:N86"/>
    <mergeCell ref="O86:P86"/>
    <mergeCell ref="R86:S86"/>
    <mergeCell ref="K84:L84"/>
    <mergeCell ref="M84:N84"/>
    <mergeCell ref="O84:P84"/>
    <mergeCell ref="R84:S84"/>
    <mergeCell ref="T84:U84"/>
    <mergeCell ref="W84:X84"/>
    <mergeCell ref="AA84:AB84"/>
    <mergeCell ref="K83:L83"/>
    <mergeCell ref="M83:N83"/>
    <mergeCell ref="O83:P83"/>
    <mergeCell ref="R83:S83"/>
    <mergeCell ref="T83:U83"/>
    <mergeCell ref="W83:X83"/>
    <mergeCell ref="AA83:AB83"/>
    <mergeCell ref="AC83:AD83"/>
    <mergeCell ref="AE83:AF83"/>
    <mergeCell ref="U94:X94"/>
    <mergeCell ref="AK94:AN94"/>
    <mergeCell ref="U95:X95"/>
    <mergeCell ref="AK95:AN95"/>
    <mergeCell ref="K96:N96"/>
    <mergeCell ref="P96:S96"/>
    <mergeCell ref="U96:X96"/>
    <mergeCell ref="AA96:AD96"/>
    <mergeCell ref="AF96:AI96"/>
    <mergeCell ref="AK96:AN96"/>
    <mergeCell ref="AF91:AI91"/>
    <mergeCell ref="AK91:AN91"/>
    <mergeCell ref="W85:X85"/>
    <mergeCell ref="AA85:AB85"/>
    <mergeCell ref="AC85:AD85"/>
    <mergeCell ref="AE85:AF85"/>
    <mergeCell ref="AH85:AI85"/>
    <mergeCell ref="AJ85:AK85"/>
    <mergeCell ref="K85:L85"/>
    <mergeCell ref="M85:N85"/>
    <mergeCell ref="O85:P85"/>
    <mergeCell ref="R85:S85"/>
    <mergeCell ref="R88:S88"/>
    <mergeCell ref="AH88:AI88"/>
    <mergeCell ref="AH86:AI86"/>
    <mergeCell ref="AJ86:AK86"/>
    <mergeCell ref="AM86:AN86"/>
    <mergeCell ref="AM85:AN85"/>
    <mergeCell ref="K86:L86"/>
  </mergeCells>
  <phoneticPr fontId="2"/>
  <conditionalFormatting sqref="W90:Z90 AO90:AP90">
    <cfRule type="expression" dxfId="299" priority="217">
      <formula>OR(#REF!=$B77,#REF!=$B77)</formula>
    </cfRule>
  </conditionalFormatting>
  <conditionalFormatting sqref="Z80 W80:X80 W89:Z89 AO80:AP80 AO89:AP89">
    <cfRule type="expression" dxfId="298" priority="218">
      <formula>OR(#REF!=$B78,#REF!=$B78)</formula>
    </cfRule>
  </conditionalFormatting>
  <conditionalFormatting sqref="AM90:AN90">
    <cfRule type="expression" dxfId="297" priority="215">
      <formula>OR(#REF!=$B77,#REF!=$B77)</formula>
    </cfRule>
  </conditionalFormatting>
  <conditionalFormatting sqref="AM80:AN80 AM89:AN89">
    <cfRule type="expression" dxfId="296" priority="216">
      <formula>OR(#REF!=$B78,#REF!=$B78)</formula>
    </cfRule>
  </conditionalFormatting>
  <conditionalFormatting sqref="BB18:BE18">
    <cfRule type="expression" dxfId="295" priority="214">
      <formula>INDIRECT(ADDRESS(ROW(),COLUMN()))=TRUNC(INDIRECT(ADDRESS(ROW(),COLUMN())))</formula>
    </cfRule>
  </conditionalFormatting>
  <conditionalFormatting sqref="BB20:BE20">
    <cfRule type="expression" dxfId="294" priority="213">
      <formula>INDIRECT(ADDRESS(ROW(),COLUMN()))=TRUNC(INDIRECT(ADDRESS(ROW(),COLUMN())))</formula>
    </cfRule>
  </conditionalFormatting>
  <conditionalFormatting sqref="BB22:BE22">
    <cfRule type="expression" dxfId="293" priority="212">
      <formula>INDIRECT(ADDRESS(ROW(),COLUMN()))=TRUNC(INDIRECT(ADDRESS(ROW(),COLUMN())))</formula>
    </cfRule>
  </conditionalFormatting>
  <conditionalFormatting sqref="BB24:BE24">
    <cfRule type="expression" dxfId="292" priority="211">
      <formula>INDIRECT(ADDRESS(ROW(),COLUMN()))=TRUNC(INDIRECT(ADDRESS(ROW(),COLUMN())))</formula>
    </cfRule>
  </conditionalFormatting>
  <conditionalFormatting sqref="BB26:BE26">
    <cfRule type="expression" dxfId="291" priority="210">
      <formula>INDIRECT(ADDRESS(ROW(),COLUMN()))=TRUNC(INDIRECT(ADDRESS(ROW(),COLUMN())))</formula>
    </cfRule>
  </conditionalFormatting>
  <conditionalFormatting sqref="BB28:BE28">
    <cfRule type="expression" dxfId="290" priority="209">
      <formula>INDIRECT(ADDRESS(ROW(),COLUMN()))=TRUNC(INDIRECT(ADDRESS(ROW(),COLUMN())))</formula>
    </cfRule>
  </conditionalFormatting>
  <conditionalFormatting sqref="BB30:BE30">
    <cfRule type="expression" dxfId="289" priority="208">
      <formula>INDIRECT(ADDRESS(ROW(),COLUMN()))=TRUNC(INDIRECT(ADDRESS(ROW(),COLUMN())))</formula>
    </cfRule>
  </conditionalFormatting>
  <conditionalFormatting sqref="BB32:BE32">
    <cfRule type="expression" dxfId="288" priority="207">
      <formula>INDIRECT(ADDRESS(ROW(),COLUMN()))=TRUNC(INDIRECT(ADDRESS(ROW(),COLUMN())))</formula>
    </cfRule>
  </conditionalFormatting>
  <conditionalFormatting sqref="BB34:BE34">
    <cfRule type="expression" dxfId="287" priority="206">
      <formula>INDIRECT(ADDRESS(ROW(),COLUMN()))=TRUNC(INDIRECT(ADDRESS(ROW(),COLUMN())))</formula>
    </cfRule>
  </conditionalFormatting>
  <conditionalFormatting sqref="BB36:BE36">
    <cfRule type="expression" dxfId="286" priority="205">
      <formula>INDIRECT(ADDRESS(ROW(),COLUMN()))=TRUNC(INDIRECT(ADDRESS(ROW(),COLUMN())))</formula>
    </cfRule>
  </conditionalFormatting>
  <conditionalFormatting sqref="BB38:BE38">
    <cfRule type="expression" dxfId="285" priority="204">
      <formula>INDIRECT(ADDRESS(ROW(),COLUMN()))=TRUNC(INDIRECT(ADDRESS(ROW(),COLUMN())))</formula>
    </cfRule>
  </conditionalFormatting>
  <conditionalFormatting sqref="BB40:BE40">
    <cfRule type="expression" dxfId="284" priority="203">
      <formula>INDIRECT(ADDRESS(ROW(),COLUMN()))=TRUNC(INDIRECT(ADDRESS(ROW(),COLUMN())))</formula>
    </cfRule>
  </conditionalFormatting>
  <conditionalFormatting sqref="BB42:BE42">
    <cfRule type="expression" dxfId="283" priority="202">
      <formula>INDIRECT(ADDRESS(ROW(),COLUMN()))=TRUNC(INDIRECT(ADDRESS(ROW(),COLUMN())))</formula>
    </cfRule>
  </conditionalFormatting>
  <conditionalFormatting sqref="BB44:BE44">
    <cfRule type="expression" dxfId="282" priority="201">
      <formula>INDIRECT(ADDRESS(ROW(),COLUMN()))=TRUNC(INDIRECT(ADDRESS(ROW(),COLUMN())))</formula>
    </cfRule>
  </conditionalFormatting>
  <conditionalFormatting sqref="BB46:BE46">
    <cfRule type="expression" dxfId="281" priority="200">
      <formula>INDIRECT(ADDRESS(ROW(),COLUMN()))=TRUNC(INDIRECT(ADDRESS(ROW(),COLUMN())))</formula>
    </cfRule>
  </conditionalFormatting>
  <conditionalFormatting sqref="BB48:BE48">
    <cfRule type="expression" dxfId="280" priority="199">
      <formula>INDIRECT(ADDRESS(ROW(),COLUMN()))=TRUNC(INDIRECT(ADDRESS(ROW(),COLUMN())))</formula>
    </cfRule>
  </conditionalFormatting>
  <conditionalFormatting sqref="BB50:BE50">
    <cfRule type="expression" dxfId="279" priority="198">
      <formula>INDIRECT(ADDRESS(ROW(),COLUMN()))=TRUNC(INDIRECT(ADDRESS(ROW(),COLUMN())))</formula>
    </cfRule>
  </conditionalFormatting>
  <conditionalFormatting sqref="BB52:BE52">
    <cfRule type="expression" dxfId="278" priority="197">
      <formula>INDIRECT(ADDRESS(ROW(),COLUMN()))=TRUNC(INDIRECT(ADDRESS(ROW(),COLUMN())))</formula>
    </cfRule>
  </conditionalFormatting>
  <conditionalFormatting sqref="BB54:BE54">
    <cfRule type="expression" dxfId="277" priority="196">
      <formula>INDIRECT(ADDRESS(ROW(),COLUMN()))=TRUNC(INDIRECT(ADDRESS(ROW(),COLUMN())))</formula>
    </cfRule>
  </conditionalFormatting>
  <conditionalFormatting sqref="BB56:BE56">
    <cfRule type="expression" dxfId="276" priority="195">
      <formula>INDIRECT(ADDRESS(ROW(),COLUMN()))=TRUNC(INDIRECT(ADDRESS(ROW(),COLUMN())))</formula>
    </cfRule>
  </conditionalFormatting>
  <conditionalFormatting sqref="BB58:BE58">
    <cfRule type="expression" dxfId="275" priority="194">
      <formula>INDIRECT(ADDRESS(ROW(),COLUMN()))=TRUNC(INDIRECT(ADDRESS(ROW(),COLUMN())))</formula>
    </cfRule>
  </conditionalFormatting>
  <conditionalFormatting sqref="BB60:BE60">
    <cfRule type="expression" dxfId="274" priority="193">
      <formula>INDIRECT(ADDRESS(ROW(),COLUMN()))=TRUNC(INDIRECT(ADDRESS(ROW(),COLUMN())))</formula>
    </cfRule>
  </conditionalFormatting>
  <conditionalFormatting sqref="BB62:BE62">
    <cfRule type="expression" dxfId="273" priority="192">
      <formula>INDIRECT(ADDRESS(ROW(),COLUMN()))=TRUNC(INDIRECT(ADDRESS(ROW(),COLUMN())))</formula>
    </cfRule>
  </conditionalFormatting>
  <conditionalFormatting sqref="BB64:BE64">
    <cfRule type="expression" dxfId="272" priority="191">
      <formula>INDIRECT(ADDRESS(ROW(),COLUMN()))=TRUNC(INDIRECT(ADDRESS(ROW(),COLUMN())))</formula>
    </cfRule>
  </conditionalFormatting>
  <conditionalFormatting sqref="BB66:BE66">
    <cfRule type="expression" dxfId="271" priority="190">
      <formula>INDIRECT(ADDRESS(ROW(),COLUMN()))=TRUNC(INDIRECT(ADDRESS(ROW(),COLUMN())))</formula>
    </cfRule>
  </conditionalFormatting>
  <conditionalFormatting sqref="BB68:BE68">
    <cfRule type="expression" dxfId="270" priority="189">
      <formula>INDIRECT(ADDRESS(ROW(),COLUMN()))=TRUNC(INDIRECT(ADDRESS(ROW(),COLUMN())))</formula>
    </cfRule>
  </conditionalFormatting>
  <conditionalFormatting sqref="BB70:BE70">
    <cfRule type="expression" dxfId="269" priority="188">
      <formula>INDIRECT(ADDRESS(ROW(),COLUMN()))=TRUNC(INDIRECT(ADDRESS(ROW(),COLUMN())))</formula>
    </cfRule>
  </conditionalFormatting>
  <conditionalFormatting sqref="BB72:BE72">
    <cfRule type="expression" dxfId="268" priority="187">
      <formula>INDIRECT(ADDRESS(ROW(),COLUMN()))=TRUNC(INDIRECT(ADDRESS(ROW(),COLUMN())))</formula>
    </cfRule>
  </conditionalFormatting>
  <conditionalFormatting sqref="BB74:BE74">
    <cfRule type="expression" dxfId="267" priority="186">
      <formula>INDIRECT(ADDRESS(ROW(),COLUMN()))=TRUNC(INDIRECT(ADDRESS(ROW(),COLUMN())))</formula>
    </cfRule>
  </conditionalFormatting>
  <conditionalFormatting sqref="AC86:AN86 AG82:AN85">
    <cfRule type="expression" dxfId="266" priority="184">
      <formula>INDIRECT(ADDRESS(ROW(),COLUMN()))=TRUNC(INDIRECT(ADDRESS(ROW(),COLUMN())))</formula>
    </cfRule>
  </conditionalFormatting>
  <conditionalFormatting sqref="M82:X86">
    <cfRule type="expression" dxfId="265" priority="185">
      <formula>INDIRECT(ADDRESS(ROW(),COLUMN()))=TRUNC(INDIRECT(ADDRESS(ROW(),COLUMN())))</formula>
    </cfRule>
  </conditionalFormatting>
  <conditionalFormatting sqref="K91:N91">
    <cfRule type="expression" dxfId="264" priority="183">
      <formula>INDIRECT(ADDRESS(ROW(),COLUMN()))=TRUNC(INDIRECT(ADDRESS(ROW(),COLUMN())))</formula>
    </cfRule>
  </conditionalFormatting>
  <conditionalFormatting sqref="AA91:AD91">
    <cfRule type="expression" dxfId="263" priority="182">
      <formula>INDIRECT(ADDRESS(ROW(),COLUMN()))=TRUNC(INDIRECT(ADDRESS(ROW(),COLUMN())))</formula>
    </cfRule>
  </conditionalFormatting>
  <conditionalFormatting sqref="AC82:AF85">
    <cfRule type="expression" dxfId="262" priority="181">
      <formula>INDIRECT(ADDRESS(ROW(),COLUMN()))=TRUNC(INDIRECT(ADDRESS(ROW(),COLUMN())))</formula>
    </cfRule>
  </conditionalFormatting>
  <conditionalFormatting sqref="W18:BA18">
    <cfRule type="expression" dxfId="261" priority="179">
      <formula>INDIRECT(ADDRESS(ROW(),COLUMN()))=TRUNC(INDIRECT(ADDRESS(ROW(),COLUMN())))</formula>
    </cfRule>
  </conditionalFormatting>
  <conditionalFormatting sqref="W20:BA20">
    <cfRule type="expression" dxfId="260" priority="180">
      <formula>INDIRECT(ADDRESS(ROW(),COLUMN()))=TRUNC(INDIRECT(ADDRESS(ROW(),COLUMN())))</formula>
    </cfRule>
  </conditionalFormatting>
  <conditionalFormatting sqref="W22:BA22">
    <cfRule type="expression" dxfId="259" priority="178">
      <formula>INDIRECT(ADDRESS(ROW(),COLUMN()))=TRUNC(INDIRECT(ADDRESS(ROW(),COLUMN())))</formula>
    </cfRule>
  </conditionalFormatting>
  <conditionalFormatting sqref="W24:BA24">
    <cfRule type="expression" dxfId="258" priority="177">
      <formula>INDIRECT(ADDRESS(ROW(),COLUMN()))=TRUNC(INDIRECT(ADDRESS(ROW(),COLUMN())))</formula>
    </cfRule>
  </conditionalFormatting>
  <conditionalFormatting sqref="W26:BA26">
    <cfRule type="expression" dxfId="257" priority="176">
      <formula>INDIRECT(ADDRESS(ROW(),COLUMN()))=TRUNC(INDIRECT(ADDRESS(ROW(),COLUMN())))</formula>
    </cfRule>
  </conditionalFormatting>
  <conditionalFormatting sqref="W28:BA28">
    <cfRule type="expression" dxfId="256" priority="175">
      <formula>INDIRECT(ADDRESS(ROW(),COLUMN()))=TRUNC(INDIRECT(ADDRESS(ROW(),COLUMN())))</formula>
    </cfRule>
  </conditionalFormatting>
  <conditionalFormatting sqref="W30:BA30">
    <cfRule type="expression" dxfId="255" priority="174">
      <formula>INDIRECT(ADDRESS(ROW(),COLUMN()))=TRUNC(INDIRECT(ADDRESS(ROW(),COLUMN())))</formula>
    </cfRule>
  </conditionalFormatting>
  <conditionalFormatting sqref="W32:BA32">
    <cfRule type="expression" dxfId="254" priority="173">
      <formula>INDIRECT(ADDRESS(ROW(),COLUMN()))=TRUNC(INDIRECT(ADDRESS(ROW(),COLUMN())))</formula>
    </cfRule>
  </conditionalFormatting>
  <conditionalFormatting sqref="W34:BA34">
    <cfRule type="expression" dxfId="253" priority="172">
      <formula>INDIRECT(ADDRESS(ROW(),COLUMN()))=TRUNC(INDIRECT(ADDRESS(ROW(),COLUMN())))</formula>
    </cfRule>
  </conditionalFormatting>
  <conditionalFormatting sqref="W36:BA36">
    <cfRule type="expression" dxfId="252" priority="171">
      <formula>INDIRECT(ADDRESS(ROW(),COLUMN()))=TRUNC(INDIRECT(ADDRESS(ROW(),COLUMN())))</formula>
    </cfRule>
  </conditionalFormatting>
  <conditionalFormatting sqref="W38:BA38">
    <cfRule type="expression" dxfId="251" priority="170">
      <formula>INDIRECT(ADDRESS(ROW(),COLUMN()))=TRUNC(INDIRECT(ADDRESS(ROW(),COLUMN())))</formula>
    </cfRule>
  </conditionalFormatting>
  <conditionalFormatting sqref="W40:BA40">
    <cfRule type="expression" dxfId="250" priority="169">
      <formula>INDIRECT(ADDRESS(ROW(),COLUMN()))=TRUNC(INDIRECT(ADDRESS(ROW(),COLUMN())))</formula>
    </cfRule>
  </conditionalFormatting>
  <conditionalFormatting sqref="W42:BA42">
    <cfRule type="expression" dxfId="249" priority="168">
      <formula>INDIRECT(ADDRESS(ROW(),COLUMN()))=TRUNC(INDIRECT(ADDRESS(ROW(),COLUMN())))</formula>
    </cfRule>
  </conditionalFormatting>
  <conditionalFormatting sqref="W44:BA44">
    <cfRule type="expression" dxfId="248" priority="167">
      <formula>INDIRECT(ADDRESS(ROW(),COLUMN()))=TRUNC(INDIRECT(ADDRESS(ROW(),COLUMN())))</formula>
    </cfRule>
  </conditionalFormatting>
  <conditionalFormatting sqref="W46:BA46">
    <cfRule type="expression" dxfId="247" priority="166">
      <formula>INDIRECT(ADDRESS(ROW(),COLUMN()))=TRUNC(INDIRECT(ADDRESS(ROW(),COLUMN())))</formula>
    </cfRule>
  </conditionalFormatting>
  <conditionalFormatting sqref="W48:BA48">
    <cfRule type="expression" dxfId="246" priority="165">
      <formula>INDIRECT(ADDRESS(ROW(),COLUMN()))=TRUNC(INDIRECT(ADDRESS(ROW(),COLUMN())))</formula>
    </cfRule>
  </conditionalFormatting>
  <conditionalFormatting sqref="W50:BA50">
    <cfRule type="expression" dxfId="245" priority="164">
      <formula>INDIRECT(ADDRESS(ROW(),COLUMN()))=TRUNC(INDIRECT(ADDRESS(ROW(),COLUMN())))</formula>
    </cfRule>
  </conditionalFormatting>
  <conditionalFormatting sqref="W52:BA52">
    <cfRule type="expression" dxfId="244" priority="163">
      <formula>INDIRECT(ADDRESS(ROW(),COLUMN()))=TRUNC(INDIRECT(ADDRESS(ROW(),COLUMN())))</formula>
    </cfRule>
  </conditionalFormatting>
  <conditionalFormatting sqref="W54:BA54">
    <cfRule type="expression" dxfId="243" priority="162">
      <formula>INDIRECT(ADDRESS(ROW(),COLUMN()))=TRUNC(INDIRECT(ADDRESS(ROW(),COLUMN())))</formula>
    </cfRule>
  </conditionalFormatting>
  <conditionalFormatting sqref="W56:BA56">
    <cfRule type="expression" dxfId="242" priority="161">
      <formula>INDIRECT(ADDRESS(ROW(),COLUMN()))=TRUNC(INDIRECT(ADDRESS(ROW(),COLUMN())))</formula>
    </cfRule>
  </conditionalFormatting>
  <conditionalFormatting sqref="W58:BA58">
    <cfRule type="expression" dxfId="241" priority="160">
      <formula>INDIRECT(ADDRESS(ROW(),COLUMN()))=TRUNC(INDIRECT(ADDRESS(ROW(),COLUMN())))</formula>
    </cfRule>
  </conditionalFormatting>
  <conditionalFormatting sqref="W60:BA60">
    <cfRule type="expression" dxfId="240" priority="159">
      <formula>INDIRECT(ADDRESS(ROW(),COLUMN()))=TRUNC(INDIRECT(ADDRESS(ROW(),COLUMN())))</formula>
    </cfRule>
  </conditionalFormatting>
  <conditionalFormatting sqref="W62:BA62">
    <cfRule type="expression" dxfId="239" priority="158">
      <formula>INDIRECT(ADDRESS(ROW(),COLUMN()))=TRUNC(INDIRECT(ADDRESS(ROW(),COLUMN())))</formula>
    </cfRule>
  </conditionalFormatting>
  <conditionalFormatting sqref="W64:BA64">
    <cfRule type="expression" dxfId="238" priority="157">
      <formula>INDIRECT(ADDRESS(ROW(),COLUMN()))=TRUNC(INDIRECT(ADDRESS(ROW(),COLUMN())))</formula>
    </cfRule>
  </conditionalFormatting>
  <conditionalFormatting sqref="W66:BA66">
    <cfRule type="expression" dxfId="237" priority="156">
      <formula>INDIRECT(ADDRESS(ROW(),COLUMN()))=TRUNC(INDIRECT(ADDRESS(ROW(),COLUMN())))</formula>
    </cfRule>
  </conditionalFormatting>
  <conditionalFormatting sqref="W68:BA68">
    <cfRule type="expression" dxfId="236" priority="155">
      <formula>INDIRECT(ADDRESS(ROW(),COLUMN()))=TRUNC(INDIRECT(ADDRESS(ROW(),COLUMN())))</formula>
    </cfRule>
  </conditionalFormatting>
  <conditionalFormatting sqref="W70:BA70">
    <cfRule type="expression" dxfId="235" priority="154">
      <formula>INDIRECT(ADDRESS(ROW(),COLUMN()))=TRUNC(INDIRECT(ADDRESS(ROW(),COLUMN())))</formula>
    </cfRule>
  </conditionalFormatting>
  <conditionalFormatting sqref="W72:BA72">
    <cfRule type="expression" dxfId="234" priority="153">
      <formula>INDIRECT(ADDRESS(ROW(),COLUMN()))=TRUNC(INDIRECT(ADDRESS(ROW(),COLUMN())))</formula>
    </cfRule>
  </conditionalFormatting>
  <conditionalFormatting sqref="W74:BA74">
    <cfRule type="expression" dxfId="233" priority="152">
      <formula>INDIRECT(ADDRESS(ROW(),COLUMN()))=TRUNC(INDIRECT(ADDRESS(ROW(),COLUMN())))</formula>
    </cfRule>
  </conditionalFormatting>
  <conditionalFormatting sqref="W76:BA76">
    <cfRule type="expression" dxfId="232" priority="150">
      <formula>INDIRECT(ADDRESS(ROW(),COLUMN()))=TRUNC(INDIRECT(ADDRESS(ROW(),COLUMN())))</formula>
    </cfRule>
  </conditionalFormatting>
  <conditionalFormatting sqref="BB76:BE76">
    <cfRule type="expression" dxfId="231" priority="151">
      <formula>INDIRECT(ADDRESS(ROW(),COLUMN()))=TRUNC(INDIRECT(ADDRESS(ROW(),COLUMN())))</formula>
    </cfRule>
  </conditionalFormatting>
  <conditionalFormatting sqref="W109:Z109 AO109:AP109">
    <cfRule type="expression" dxfId="230" priority="8">
      <formula>OR(#REF!=$B96,#REF!=$B96)</formula>
    </cfRule>
  </conditionalFormatting>
  <conditionalFormatting sqref="Z99 W99:X99 W108:Z108 AO108:AP108 AO99:AP99">
    <cfRule type="expression" dxfId="229" priority="9">
      <formula>OR(#REF!=$B97,#REF!=$B97)</formula>
    </cfRule>
  </conditionalFormatting>
  <conditionalFormatting sqref="AM109:AN109">
    <cfRule type="expression" dxfId="228" priority="6">
      <formula>OR(#REF!=$B96,#REF!=$B96)</formula>
    </cfRule>
  </conditionalFormatting>
  <conditionalFormatting sqref="AM99:AN99 AM108:AN108">
    <cfRule type="expression" dxfId="227" priority="7">
      <formula>OR(#REF!=$B97,#REF!=$B97)</formula>
    </cfRule>
  </conditionalFormatting>
  <conditionalFormatting sqref="AC105:AN105 AG101:AN104">
    <cfRule type="expression" dxfId="226" priority="4">
      <formula>INDIRECT(ADDRESS(ROW(),COLUMN()))=TRUNC(INDIRECT(ADDRESS(ROW(),COLUMN())))</formula>
    </cfRule>
  </conditionalFormatting>
  <conditionalFormatting sqref="M101:X105">
    <cfRule type="expression" dxfId="225" priority="5">
      <formula>INDIRECT(ADDRESS(ROW(),COLUMN()))=TRUNC(INDIRECT(ADDRESS(ROW(),COLUMN())))</formula>
    </cfRule>
  </conditionalFormatting>
  <conditionalFormatting sqref="K110:N110">
    <cfRule type="expression" dxfId="224" priority="3">
      <formula>INDIRECT(ADDRESS(ROW(),COLUMN()))=TRUNC(INDIRECT(ADDRESS(ROW(),COLUMN())))</formula>
    </cfRule>
  </conditionalFormatting>
  <conditionalFormatting sqref="AA110:AD110">
    <cfRule type="expression" dxfId="223" priority="2">
      <formula>INDIRECT(ADDRESS(ROW(),COLUMN()))=TRUNC(INDIRECT(ADDRESS(ROW(),COLUMN())))</formula>
    </cfRule>
  </conditionalFormatting>
  <conditionalFormatting sqref="AC101:AF104">
    <cfRule type="expression" dxfId="222" priority="1">
      <formula>INDIRECT(ADDRESS(ROW(),COLUMN()))=TRUNC(INDIRECT(ADDRESS(ROW(),COLUMN())))</formula>
    </cfRule>
  </conditionalFormatting>
  <conditionalFormatting sqref="AQ84:BA84">
    <cfRule type="expression" dxfId="221" priority="245">
      <formula>OR(#REF!=$B77,#REF!=$B77)</formula>
    </cfRule>
  </conditionalFormatting>
  <conditionalFormatting sqref="AQ83:BA83">
    <cfRule type="expression" dxfId="220" priority="247">
      <formula>OR(#REF!=$B87,#REF!=$B87)</formula>
    </cfRule>
  </conditionalFormatting>
  <dataValidations count="10">
    <dataValidation type="list" allowBlank="1" showInputMessage="1" sqref="I17:J7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formula1>シフト記号表</formula1>
    </dataValidation>
    <dataValidation type="list" allowBlank="1" showInputMessage="1" sqref="C17:D7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88:S88">
      <formula1>"週,暦月"</formula1>
    </dataValidation>
    <dataValidation allowBlank="1" showInputMessage="1" showErrorMessage="1" error="入力可能範囲　32～40" sqref="BE10 BA10"/>
    <dataValidation type="list" errorStyle="warning" allowBlank="1" showInputMessage="1" error="リストにない場合のみ、入力してください。" sqref="K17:N76">
      <formula1>INDIRECT(C17)</formula1>
    </dataValidation>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rowBreaks count="1" manualBreakCount="1">
    <brk id="7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2025-06-03T13:01:57Z</cp:lastPrinted>
  <dcterms:created xsi:type="dcterms:W3CDTF">2020-01-28T01:12:50Z</dcterms:created>
  <dcterms:modified xsi:type="dcterms:W3CDTF">2025-06-04T04:39:39Z</dcterms:modified>
</cp:coreProperties>
</file>