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tfl01\redirects$\11587\Desktop\"/>
    </mc:Choice>
  </mc:AlternateContent>
  <bookViews>
    <workbookView xWindow="32760" yWindow="32760" windowWidth="16380" windowHeight="8196"/>
  </bookViews>
  <sheets>
    <sheet name="給与のみ" sheetId="2" r:id="rId1"/>
    <sheet name="給与および賞与" sheetId="4" r:id="rId2"/>
  </sheets>
  <definedNames>
    <definedName name="_xlnm.Print_Area" localSheetId="1">給与および賞与!$A$1:$I$23</definedName>
    <definedName name="_xlnm.Print_Area" localSheetId="0">給与のみ!$A$1:$F$21</definedName>
  </definedNames>
  <calcPr calcId="162913"/>
</workbook>
</file>

<file path=xl/calcChain.xml><?xml version="1.0" encoding="utf-8"?>
<calcChain xmlns="http://schemas.openxmlformats.org/spreadsheetml/2006/main">
  <c r="G18" i="4" l="1"/>
  <c r="F18" i="4"/>
  <c r="E17" i="2"/>
  <c r="E14" i="2" l="1"/>
  <c r="E16" i="2"/>
  <c r="H13" i="4" l="1"/>
  <c r="G13" i="4"/>
  <c r="G15" i="4"/>
  <c r="H15" i="4"/>
  <c r="G16" i="4"/>
  <c r="H16" i="4"/>
  <c r="G17" i="4"/>
  <c r="H17" i="4"/>
  <c r="G19" i="4"/>
  <c r="E15" i="2"/>
  <c r="E12" i="2"/>
  <c r="E13" i="2" s="1"/>
  <c r="F17" i="4" l="1"/>
  <c r="G14" i="4"/>
  <c r="H14" i="4"/>
  <c r="F13" i="4"/>
  <c r="H18" i="4" l="1"/>
  <c r="F16" i="4"/>
  <c r="F14" i="4"/>
  <c r="E18" i="2"/>
  <c r="G20" i="4" l="1"/>
  <c r="E19" i="2"/>
  <c r="E20" i="2" s="1"/>
  <c r="G21" i="4" l="1"/>
  <c r="G22" i="4" s="1"/>
  <c r="D21" i="2"/>
  <c r="H19" i="4" l="1"/>
  <c r="F15" i="4"/>
  <c r="F19" i="4" l="1"/>
  <c r="F20" i="4" s="1"/>
  <c r="H20" i="4" s="1"/>
  <c r="H21" i="4" s="1"/>
  <c r="H22" i="4" s="1"/>
  <c r="G23" i="4" s="1"/>
</calcChain>
</file>

<file path=xl/comments1.xml><?xml version="1.0" encoding="utf-8"?>
<comments xmlns="http://schemas.openxmlformats.org/spreadsheetml/2006/main">
  <authors>
    <author>Administrator</author>
  </authors>
  <commentList>
    <comment ref="D14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年末調整等の結果、マイナスになる場合はマイナス入力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15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年末調整等の結果、マイナスになる場合はマイナス入力</t>
        </r>
      </text>
    </comment>
  </commentList>
</comments>
</file>

<file path=xl/sharedStrings.xml><?xml version="1.0" encoding="utf-8"?>
<sst xmlns="http://schemas.openxmlformats.org/spreadsheetml/2006/main" count="77" uniqueCount="48">
  <si>
    <t>項　　　　　目</t>
  </si>
  <si>
    <t>備　　　　　考</t>
  </si>
  <si>
    <t>①　給料等の総支給額</t>
  </si>
  <si>
    <t>②　算定の基礎額</t>
  </si>
  <si>
    <t>①の\1,000未満の端数を切捨て</t>
  </si>
  <si>
    <t>③　源泉徴収所得税額</t>
  </si>
  <si>
    <t>\1,000未満の端数を切上げ</t>
  </si>
  <si>
    <t>④　特別徴収住民税額</t>
  </si>
  <si>
    <t>⑤　控除社会保険料額</t>
  </si>
  <si>
    <t>(③+④+⑤+⑥)</t>
  </si>
  <si>
    <t>⑧　体面維持費</t>
  </si>
  <si>
    <t>(②-⑦)の20％または⑥の2倍のいずれか少ない額　\1,000未満の端数を切上げ</t>
  </si>
  <si>
    <t>⑨　差押禁止額</t>
  </si>
  <si>
    <t xml:space="preserve"> (⑦+⑧)</t>
  </si>
  <si>
    <t xml:space="preserve"> (②-⑨)</t>
  </si>
  <si>
    <t>(A)⑩+(B)⑩　</t>
  </si>
  <si>
    <t>合　計　　　　　（Ａ＋Ｂ）</t>
  </si>
  <si>
    <t>賞与等の金額　　（Ａ）</t>
  </si>
  <si>
    <t>給与等の金額　　 （Ｂ）</t>
  </si>
  <si>
    <t>入力欄</t>
    <rPh sb="0" eb="2">
      <t>ニュウリョク</t>
    </rPh>
    <rPh sb="2" eb="3">
      <t>ラン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</si>
  <si>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</si>
  <si>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甲賀市税務課滞納債権対策室宛</t>
    <rPh sb="0" eb="3">
      <t>コウカシ</t>
    </rPh>
    <rPh sb="3" eb="6">
      <t>ゼイムカ</t>
    </rPh>
    <rPh sb="6" eb="8">
      <t>タイノウ</t>
    </rPh>
    <rPh sb="8" eb="10">
      <t>サイケン</t>
    </rPh>
    <rPh sb="10" eb="12">
      <t>タイサク</t>
    </rPh>
    <rPh sb="12" eb="13">
      <t>シツ</t>
    </rPh>
    <rPh sb="13" eb="14">
      <t>アテ</t>
    </rPh>
    <phoneticPr fontId="2"/>
  </si>
  <si>
    <t>TEL 0748-69-2131（直通）</t>
    <rPh sb="17" eb="19">
      <t>チョクツウ</t>
    </rPh>
    <phoneticPr fontId="2"/>
  </si>
  <si>
    <t>FAX 0748-63-4574</t>
    <phoneticPr fontId="2"/>
  </si>
  <si>
    <t>会社名</t>
    <rPh sb="0" eb="2">
      <t>カイシャ</t>
    </rPh>
    <rPh sb="2" eb="3">
      <t>メイ</t>
    </rPh>
    <phoneticPr fontId="2"/>
  </si>
  <si>
    <t>部署名</t>
    <rPh sb="0" eb="2">
      <t>ブショ</t>
    </rPh>
    <rPh sb="2" eb="3">
      <t>メイ</t>
    </rPh>
    <phoneticPr fontId="2"/>
  </si>
  <si>
    <t>担当者</t>
    <rPh sb="0" eb="3">
      <t>タントウシャ</t>
    </rPh>
    <phoneticPr fontId="2"/>
  </si>
  <si>
    <t>TEL</t>
    <phoneticPr fontId="2"/>
  </si>
  <si>
    <t>差押禁止額</t>
    <phoneticPr fontId="2"/>
  </si>
  <si>
    <t>支給額</t>
    <phoneticPr fontId="2"/>
  </si>
  <si>
    <t>項目</t>
    <phoneticPr fontId="2"/>
  </si>
  <si>
    <t>金額</t>
    <phoneticPr fontId="2"/>
  </si>
  <si>
    <t>備　考</t>
    <phoneticPr fontId="2"/>
  </si>
  <si>
    <t>賞与入力欄</t>
    <rPh sb="2" eb="4">
      <t>ニュウリョク</t>
    </rPh>
    <rPh sb="4" eb="5">
      <t>ラン</t>
    </rPh>
    <phoneticPr fontId="2"/>
  </si>
  <si>
    <t>給与入力欄</t>
    <rPh sb="0" eb="2">
      <t>キュウヨ</t>
    </rPh>
    <rPh sb="2" eb="4">
      <t>ニュウリョク</t>
    </rPh>
    <rPh sb="4" eb="5">
      <t>ラン</t>
    </rPh>
    <phoneticPr fontId="2"/>
  </si>
  <si>
    <t>給与および賞与の支給月</t>
    <rPh sb="0" eb="2">
      <t>キュウヨ</t>
    </rPh>
    <rPh sb="5" eb="7">
      <t>ショウヨ</t>
    </rPh>
    <rPh sb="8" eb="10">
      <t>シキュウ</t>
    </rPh>
    <rPh sb="10" eb="11">
      <t>ツキ</t>
    </rPh>
    <phoneticPr fontId="2"/>
  </si>
  <si>
    <t>給与のみ支給月（通常）</t>
    <rPh sb="0" eb="2">
      <t>キュウヨ</t>
    </rPh>
    <rPh sb="4" eb="6">
      <t>シキュウ</t>
    </rPh>
    <rPh sb="6" eb="7">
      <t>ツキ</t>
    </rPh>
    <rPh sb="8" eb="10">
      <t>ツウジョウ</t>
    </rPh>
    <phoneticPr fontId="2"/>
  </si>
  <si>
    <t>⑩　各差押可能金額</t>
    <rPh sb="2" eb="3">
      <t>カク</t>
    </rPh>
    <rPh sb="3" eb="5">
      <t>サシオサエ</t>
    </rPh>
    <rPh sb="5" eb="7">
      <t>カノウ</t>
    </rPh>
    <rPh sb="7" eb="9">
      <t>キンガク</t>
    </rPh>
    <phoneticPr fontId="2"/>
  </si>
  <si>
    <t>⑦　小計</t>
    <phoneticPr fontId="2"/>
  </si>
  <si>
    <t>(A)⑧=(②-⑦)の20％または⑥の2倍のいずれか少ない額　\1,000未満の端数を切上げ、(B)⑧=合計⑧-(A)⑧</t>
    <phoneticPr fontId="2"/>
  </si>
  <si>
    <t>⑧　体面維持費</t>
    <rPh sb="2" eb="4">
      <t>タイメン</t>
    </rPh>
    <rPh sb="4" eb="7">
      <t>イジヒ</t>
    </rPh>
    <phoneticPr fontId="2"/>
  </si>
  <si>
    <r>
      <t xml:space="preserve">⑪  </t>
    </r>
    <r>
      <rPr>
        <b/>
        <sz val="10"/>
        <rFont val="游ゴシック"/>
        <family val="3"/>
        <charset val="128"/>
        <scheme val="minor"/>
      </rPr>
      <t>差押可能金額（計）</t>
    </r>
    <rPh sb="10" eb="11">
      <t>ケイ</t>
    </rPh>
    <phoneticPr fontId="2"/>
  </si>
  <si>
    <r>
      <t>　　　⑩　　</t>
    </r>
    <r>
      <rPr>
        <b/>
        <sz val="10"/>
        <rFont val="游ゴシック"/>
        <family val="3"/>
        <charset val="128"/>
        <scheme val="minor"/>
      </rPr>
      <t>差押可能金額</t>
    </r>
    <phoneticPr fontId="2"/>
  </si>
  <si>
    <t>⑥　滞納者及びその者と生計を一にする親族の生活費</t>
    <phoneticPr fontId="2"/>
  </si>
  <si>
    <t>　次の方法によって差押可能金額を求め、FAXまたは電話にてご連絡ください。
　差押可能金額を納付書（振込用紙）または口座振込によりお支払ください。</t>
    <rPh sb="25" eb="27">
      <t>デンワ</t>
    </rPh>
    <rPh sb="30" eb="32">
      <t>レンラク</t>
    </rPh>
    <rPh sb="39" eb="41">
      <t>サシオサエ</t>
    </rPh>
    <rPh sb="41" eb="43">
      <t>カノウ</t>
    </rPh>
    <rPh sb="43" eb="45">
      <t>キンガク</t>
    </rPh>
    <rPh sb="58" eb="60">
      <t>コウザ</t>
    </rPh>
    <rPh sb="60" eb="62">
      <t>フリコミ</t>
    </rPh>
    <phoneticPr fontId="2"/>
  </si>
  <si>
    <t>滞納者\107,000＋\48,000×親族の数</t>
    <phoneticPr fontId="2"/>
  </si>
  <si>
    <t>(A)⑥=滞納者\107,000＋\48,000×親族の数、(B)⑥=合計⑥-(A)⑥</t>
    <phoneticPr fontId="2"/>
  </si>
  <si>
    <t>対象者氏名</t>
    <rPh sb="0" eb="3">
      <t>タイショウシャ</t>
    </rPh>
    <rPh sb="3" eb="5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</si>
</sst>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\#,##0;[Red]&quot;\-&quot;#,##0"/>
    <numFmt numFmtId="177" formatCode="#,##0&quot; 月分&quot;;[Red]\-#,##0&quot; 月分&quot;"/>
    <numFmt numFmtId="178" formatCode="&quot;親族 &quot;General&quot; 人&quot;"/>
  </numFmts>
  <fonts count="1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indexed="10"/>
      <name val="MS P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Fill="0" applyBorder="0" applyProtection="0">
      <alignment vertical="center"/>
    </xf>
  </cellStyleXfs>
  <cellXfs count="66">
    <xf numFmtId="0" fontId="0" fillId="0" borderId="0" xfId="0">
      <alignment vertical="center"/>
    </xf>
    <xf numFmtId="176" fontId="4" fillId="0" borderId="0" xfId="1" applyFont="1" applyFill="1" applyBorder="1" applyAlignment="1" applyProtection="1">
      <alignment vertical="center"/>
    </xf>
    <xf numFmtId="177" fontId="4" fillId="0" borderId="1" xfId="1" applyNumberFormat="1" applyFont="1" applyFill="1" applyBorder="1" applyAlignment="1" applyProtection="1">
      <alignment horizontal="center" vertical="center" wrapText="1"/>
    </xf>
    <xf numFmtId="177" fontId="4" fillId="0" borderId="1" xfId="1" applyNumberFormat="1" applyFont="1" applyFill="1" applyBorder="1" applyAlignment="1" applyProtection="1">
      <alignment horizontal="center" vertical="center"/>
    </xf>
    <xf numFmtId="176" fontId="4" fillId="0" borderId="4" xfId="1" applyFont="1" applyFill="1" applyBorder="1" applyAlignment="1" applyProtection="1">
      <alignment vertical="center"/>
    </xf>
    <xf numFmtId="176" fontId="4" fillId="0" borderId="1" xfId="1" applyFont="1" applyFill="1" applyBorder="1" applyAlignment="1" applyProtection="1">
      <alignment vertical="center"/>
    </xf>
    <xf numFmtId="176" fontId="4" fillId="0" borderId="13" xfId="1" applyFont="1" applyFill="1" applyBorder="1" applyAlignment="1" applyProtection="1">
      <alignment vertical="center"/>
    </xf>
    <xf numFmtId="176" fontId="6" fillId="0" borderId="14" xfId="1" applyFont="1" applyFill="1" applyBorder="1" applyAlignment="1" applyProtection="1">
      <alignment vertical="center"/>
    </xf>
    <xf numFmtId="176" fontId="8" fillId="0" borderId="13" xfId="1" applyFont="1" applyFill="1" applyBorder="1" applyAlignment="1" applyProtection="1">
      <alignment vertical="center"/>
    </xf>
    <xf numFmtId="176" fontId="4" fillId="0" borderId="0" xfId="1" applyFont="1" applyFill="1" applyBorder="1" applyAlignment="1" applyProtection="1">
      <alignment horizontal="right"/>
      <protection locked="0"/>
    </xf>
    <xf numFmtId="176" fontId="4" fillId="0" borderId="15" xfId="1" applyFont="1" applyFill="1" applyBorder="1" applyAlignment="1" applyProtection="1">
      <alignment vertical="center"/>
      <protection locked="0"/>
    </xf>
    <xf numFmtId="176" fontId="4" fillId="0" borderId="16" xfId="1" applyFont="1" applyFill="1" applyBorder="1" applyAlignment="1" applyProtection="1">
      <alignment vertical="center"/>
      <protection locked="0"/>
    </xf>
    <xf numFmtId="176" fontId="6" fillId="2" borderId="13" xfId="1" applyFont="1" applyFill="1" applyBorder="1" applyAlignment="1" applyProtection="1">
      <alignment vertical="center"/>
      <protection locked="0"/>
    </xf>
    <xf numFmtId="178" fontId="6" fillId="2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vertical="center" wrapText="1"/>
    </xf>
    <xf numFmtId="176" fontId="4" fillId="0" borderId="18" xfId="1" applyFont="1" applyFill="1" applyBorder="1" applyAlignment="1" applyProtection="1">
      <alignment vertical="center"/>
    </xf>
    <xf numFmtId="176" fontId="4" fillId="0" borderId="11" xfId="1" applyFont="1" applyFill="1" applyBorder="1" applyAlignment="1" applyProtection="1">
      <alignment vertical="center"/>
    </xf>
    <xf numFmtId="176" fontId="4" fillId="0" borderId="12" xfId="1" applyFont="1" applyFill="1" applyBorder="1" applyAlignment="1" applyProtection="1">
      <alignment vertical="center"/>
    </xf>
    <xf numFmtId="176" fontId="4" fillId="0" borderId="8" xfId="1" applyFont="1" applyFill="1" applyBorder="1" applyAlignment="1" applyProtection="1">
      <alignment vertical="center"/>
    </xf>
    <xf numFmtId="176" fontId="4" fillId="0" borderId="13" xfId="1" applyFont="1" applyFill="1" applyBorder="1" applyAlignment="1" applyProtection="1">
      <alignment vertical="center" wrapText="1"/>
    </xf>
    <xf numFmtId="176" fontId="6" fillId="2" borderId="18" xfId="1" applyFont="1" applyFill="1" applyBorder="1" applyAlignment="1" applyProtection="1">
      <alignment vertical="center"/>
      <protection locked="0"/>
    </xf>
    <xf numFmtId="176" fontId="4" fillId="0" borderId="0" xfId="1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176" fontId="4" fillId="0" borderId="4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 wrapText="1"/>
    </xf>
    <xf numFmtId="176" fontId="4" fillId="0" borderId="13" xfId="0" applyNumberFormat="1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horizontal="center" vertical="center"/>
    </xf>
    <xf numFmtId="177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distributed" vertical="center" textRotation="255"/>
    </xf>
    <xf numFmtId="0" fontId="4" fillId="0" borderId="13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23" xfId="0" applyFont="1" applyFill="1" applyBorder="1" applyAlignment="1" applyProtection="1">
      <alignment horizontal="left" vertical="center"/>
    </xf>
    <xf numFmtId="176" fontId="10" fillId="0" borderId="2" xfId="1" applyFont="1" applyFill="1" applyBorder="1" applyAlignment="1" applyProtection="1">
      <alignment horizontal="right" vertical="center"/>
    </xf>
    <xf numFmtId="176" fontId="10" fillId="0" borderId="4" xfId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178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left" vertical="center" wrapText="1"/>
    </xf>
    <xf numFmtId="176" fontId="9" fillId="0" borderId="21" xfId="1" applyFont="1" applyFill="1" applyBorder="1" applyAlignment="1" applyProtection="1">
      <alignment horizontal="right" vertical="center"/>
    </xf>
    <xf numFmtId="176" fontId="9" fillId="0" borderId="17" xfId="1" applyFont="1" applyFill="1" applyBorder="1" applyAlignment="1" applyProtection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28</xdr:row>
      <xdr:rowOff>171450</xdr:rowOff>
    </xdr:from>
    <xdr:to>
      <xdr:col>7</xdr:col>
      <xdr:colOff>171450</xdr:colOff>
      <xdr:row>28</xdr:row>
      <xdr:rowOff>381000</xdr:rowOff>
    </xdr:to>
    <xdr:sp macro="" textlink="">
      <xdr:nvSpPr>
        <xdr:cNvPr id="6968" name="Text 23">
          <a:extLst>
            <a:ext uri="{FF2B5EF4-FFF2-40B4-BE49-F238E27FC236}">
              <a16:creationId xmlns:a16="http://schemas.microsoft.com/office/drawing/2014/main" id="{D2277E80-DF9A-4AC7-939D-B021951C6137}"/>
            </a:ext>
          </a:extLst>
        </xdr:cNvPr>
        <xdr:cNvSpPr txBox="1">
          <a:spLocks noChangeArrowheads="1"/>
        </xdr:cNvSpPr>
      </xdr:nvSpPr>
      <xdr:spPr bwMode="auto">
        <a:xfrm>
          <a:off x="4591050" y="158496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21"/>
  <sheetViews>
    <sheetView tabSelected="1" zoomScaleNormal="100" workbookViewId="0">
      <selection activeCell="I11" sqref="I11"/>
    </sheetView>
  </sheetViews>
  <sheetFormatPr defaultColWidth="9" defaultRowHeight="35.1" customHeight="1"/>
  <cols>
    <col min="1" max="1" width="4.88671875" style="23" customWidth="1"/>
    <col min="2" max="2" width="16.44140625" style="23" customWidth="1"/>
    <col min="3" max="3" width="6.33203125" style="23" customWidth="1"/>
    <col min="4" max="4" width="15.6640625" style="23" customWidth="1"/>
    <col min="5" max="5" width="15.6640625" style="1" customWidth="1"/>
    <col min="6" max="6" width="40.88671875" style="1" customWidth="1"/>
    <col min="7" max="16384" width="9" style="23"/>
  </cols>
  <sheetData>
    <row r="1" spans="1:6" ht="20.100000000000001" customHeight="1">
      <c r="F1" s="9" t="s">
        <v>20</v>
      </c>
    </row>
    <row r="2" spans="1:6" ht="20.100000000000001" customHeight="1">
      <c r="A2" s="24" t="s">
        <v>21</v>
      </c>
      <c r="E2" s="22" t="s">
        <v>24</v>
      </c>
      <c r="F2" s="10"/>
    </row>
    <row r="3" spans="1:6" ht="20.100000000000001" customHeight="1">
      <c r="A3" s="24" t="s">
        <v>23</v>
      </c>
      <c r="E3" s="22" t="s">
        <v>25</v>
      </c>
      <c r="F3" s="11"/>
    </row>
    <row r="4" spans="1:6" ht="20.100000000000001" customHeight="1">
      <c r="A4" s="24" t="s">
        <v>22</v>
      </c>
      <c r="E4" s="22" t="s">
        <v>26</v>
      </c>
      <c r="F4" s="10"/>
    </row>
    <row r="5" spans="1:6" ht="20.100000000000001" customHeight="1">
      <c r="E5" s="22" t="s">
        <v>27</v>
      </c>
      <c r="F5" s="10"/>
    </row>
    <row r="6" spans="1:6" ht="24.9" customHeight="1"/>
    <row r="7" spans="1:6" ht="24.9" customHeight="1"/>
    <row r="8" spans="1:6" ht="24.9" customHeight="1">
      <c r="A8" s="25" t="s">
        <v>36</v>
      </c>
      <c r="E8" s="26" t="s">
        <v>47</v>
      </c>
      <c r="F8" s="10"/>
    </row>
    <row r="9" spans="1:6" ht="24.9" customHeight="1">
      <c r="A9" s="43" t="s">
        <v>44</v>
      </c>
      <c r="B9" s="43"/>
      <c r="C9" s="43"/>
      <c r="D9" s="43"/>
      <c r="E9" s="43"/>
      <c r="F9" s="43"/>
    </row>
    <row r="10" spans="1:6" ht="24.9" customHeight="1">
      <c r="A10" s="43"/>
      <c r="B10" s="43"/>
      <c r="C10" s="43"/>
      <c r="D10" s="43"/>
      <c r="E10" s="43"/>
      <c r="F10" s="43"/>
    </row>
    <row r="11" spans="1:6" ht="50.1" customHeight="1">
      <c r="A11" s="44" t="s">
        <v>30</v>
      </c>
      <c r="B11" s="44"/>
      <c r="C11" s="44"/>
      <c r="D11" s="39" t="s">
        <v>19</v>
      </c>
      <c r="E11" s="40" t="s">
        <v>31</v>
      </c>
      <c r="F11" s="40" t="s">
        <v>32</v>
      </c>
    </row>
    <row r="12" spans="1:6" ht="50.1" customHeight="1">
      <c r="A12" s="45" t="s">
        <v>29</v>
      </c>
      <c r="B12" s="47" t="s">
        <v>2</v>
      </c>
      <c r="C12" s="47"/>
      <c r="D12" s="12"/>
      <c r="E12" s="6">
        <f>D12</f>
        <v>0</v>
      </c>
      <c r="F12" s="14"/>
    </row>
    <row r="13" spans="1:6" ht="50.1" customHeight="1">
      <c r="A13" s="45"/>
      <c r="B13" s="47" t="s">
        <v>3</v>
      </c>
      <c r="C13" s="47"/>
      <c r="D13" s="7"/>
      <c r="E13" s="6">
        <f>ROUNDDOWN(E12,-3)</f>
        <v>0</v>
      </c>
      <c r="F13" s="14" t="s">
        <v>4</v>
      </c>
    </row>
    <row r="14" spans="1:6" ht="50.1" customHeight="1">
      <c r="A14" s="45" t="s">
        <v>28</v>
      </c>
      <c r="B14" s="47" t="s">
        <v>5</v>
      </c>
      <c r="C14" s="47"/>
      <c r="D14" s="12"/>
      <c r="E14" s="6">
        <f>ROUNDUP(D14,-3)</f>
        <v>0</v>
      </c>
      <c r="F14" s="14" t="s">
        <v>6</v>
      </c>
    </row>
    <row r="15" spans="1:6" ht="50.1" customHeight="1">
      <c r="A15" s="45"/>
      <c r="B15" s="47" t="s">
        <v>7</v>
      </c>
      <c r="C15" s="47"/>
      <c r="D15" s="12"/>
      <c r="E15" s="6">
        <f>ROUNDUP(D15,-3)</f>
        <v>0</v>
      </c>
      <c r="F15" s="14" t="s">
        <v>6</v>
      </c>
    </row>
    <row r="16" spans="1:6" ht="50.1" customHeight="1">
      <c r="A16" s="45"/>
      <c r="B16" s="47" t="s">
        <v>8</v>
      </c>
      <c r="C16" s="47"/>
      <c r="D16" s="12"/>
      <c r="E16" s="6">
        <f>ROUNDUP(D16,-3)</f>
        <v>0</v>
      </c>
      <c r="F16" s="14" t="s">
        <v>6</v>
      </c>
    </row>
    <row r="17" spans="1:6" ht="50.1" customHeight="1">
      <c r="A17" s="45"/>
      <c r="B17" s="46" t="s">
        <v>43</v>
      </c>
      <c r="C17" s="46"/>
      <c r="D17" s="13">
        <v>0</v>
      </c>
      <c r="E17" s="6">
        <f>107000+(D17*48000)</f>
        <v>107000</v>
      </c>
      <c r="F17" s="14" t="s">
        <v>45</v>
      </c>
    </row>
    <row r="18" spans="1:6" ht="50.1" customHeight="1">
      <c r="A18" s="45"/>
      <c r="B18" s="47" t="s">
        <v>38</v>
      </c>
      <c r="C18" s="47"/>
      <c r="D18" s="41"/>
      <c r="E18" s="6">
        <f>SUM(E14:E17)</f>
        <v>107000</v>
      </c>
      <c r="F18" s="14" t="s">
        <v>9</v>
      </c>
    </row>
    <row r="19" spans="1:6" ht="50.1" customHeight="1">
      <c r="A19" s="45"/>
      <c r="B19" s="47" t="s">
        <v>10</v>
      </c>
      <c r="C19" s="47"/>
      <c r="D19" s="41"/>
      <c r="E19" s="8">
        <f>ROUNDUP(IF((E13-E18)*0.2&gt;E17*2,E17*2,(E13-E18)*0.2),-3)</f>
        <v>-22000</v>
      </c>
      <c r="F19" s="14" t="s">
        <v>11</v>
      </c>
    </row>
    <row r="20" spans="1:6" ht="50.1" customHeight="1">
      <c r="A20" s="45"/>
      <c r="B20" s="47" t="s">
        <v>12</v>
      </c>
      <c r="C20" s="47"/>
      <c r="D20" s="41"/>
      <c r="E20" s="16">
        <f>E18+E19</f>
        <v>85000</v>
      </c>
      <c r="F20" s="14" t="s">
        <v>13</v>
      </c>
    </row>
    <row r="21" spans="1:6" ht="50.1" customHeight="1">
      <c r="A21" s="42" t="s">
        <v>42</v>
      </c>
      <c r="B21" s="42"/>
      <c r="C21" s="42"/>
      <c r="D21" s="64">
        <f>E13-E20</f>
        <v>-85000</v>
      </c>
      <c r="E21" s="65"/>
      <c r="F21" s="15" t="s">
        <v>14</v>
      </c>
    </row>
  </sheetData>
  <sheetProtection selectLockedCells="1"/>
  <mergeCells count="15">
    <mergeCell ref="A21:C21"/>
    <mergeCell ref="A9:F10"/>
    <mergeCell ref="A11:C11"/>
    <mergeCell ref="A12:A13"/>
    <mergeCell ref="A14:A20"/>
    <mergeCell ref="B17:C17"/>
    <mergeCell ref="B12:C12"/>
    <mergeCell ref="B13:C13"/>
    <mergeCell ref="B14:C14"/>
    <mergeCell ref="B15:C15"/>
    <mergeCell ref="B16:C16"/>
    <mergeCell ref="B18:C18"/>
    <mergeCell ref="B19:C19"/>
    <mergeCell ref="B20:C20"/>
    <mergeCell ref="D21:E21"/>
  </mergeCells>
  <phoneticPr fontId="2"/>
  <printOptions horizontalCentered="1"/>
  <pageMargins left="0.19652777777777777" right="0.19652777777777777" top="0.78749999999999998" bottom="0.78749999999999998" header="0.51180555555555551" footer="0.51180555555555551"/>
  <pageSetup paperSize="9" firstPageNumber="0" orientation="portrait" horizontalDpi="300" verticalDpi="300" r:id="rId1"/>
  <headerFooter alignWithMargins="0">
    <oddHeader>&amp;C&amp;"-,標準"給与等の差押可能金額計算書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3"/>
  <sheetViews>
    <sheetView zoomScaleNormal="100" workbookViewId="0">
      <selection activeCell="E5" sqref="E5"/>
    </sheetView>
  </sheetViews>
  <sheetFormatPr defaultColWidth="9" defaultRowHeight="35.1" customHeight="1"/>
  <cols>
    <col min="1" max="1" width="4.88671875" style="23" customWidth="1"/>
    <col min="2" max="2" width="16.44140625" style="23" customWidth="1"/>
    <col min="3" max="3" width="6.33203125" style="23" customWidth="1"/>
    <col min="4" max="6" width="13.6640625" style="23" customWidth="1"/>
    <col min="7" max="8" width="13.6640625" style="1" customWidth="1"/>
    <col min="9" max="9" width="40.88671875" style="1" customWidth="1"/>
    <col min="10" max="16384" width="9" style="23"/>
  </cols>
  <sheetData>
    <row r="1" spans="1:10" ht="20.100000000000001" customHeight="1">
      <c r="E1" s="22"/>
      <c r="H1" s="23"/>
      <c r="I1" s="22" t="s">
        <v>20</v>
      </c>
    </row>
    <row r="2" spans="1:10" ht="20.100000000000001" customHeight="1">
      <c r="A2" s="24" t="s">
        <v>21</v>
      </c>
      <c r="D2" s="22"/>
      <c r="E2" s="1"/>
      <c r="G2" s="22"/>
      <c r="H2" s="22" t="s">
        <v>24</v>
      </c>
      <c r="I2" s="10"/>
    </row>
    <row r="3" spans="1:10" ht="20.100000000000001" customHeight="1">
      <c r="A3" s="24" t="s">
        <v>23</v>
      </c>
      <c r="D3" s="22"/>
      <c r="E3" s="1"/>
      <c r="G3" s="22"/>
      <c r="H3" s="22" t="s">
        <v>25</v>
      </c>
      <c r="I3" s="11"/>
    </row>
    <row r="4" spans="1:10" ht="20.100000000000001" customHeight="1">
      <c r="A4" s="24" t="s">
        <v>22</v>
      </c>
      <c r="D4" s="22"/>
      <c r="E4" s="1"/>
      <c r="G4" s="22"/>
      <c r="H4" s="22" t="s">
        <v>26</v>
      </c>
      <c r="I4" s="10"/>
    </row>
    <row r="5" spans="1:10" ht="20.100000000000001" customHeight="1">
      <c r="D5" s="22"/>
      <c r="E5" s="1"/>
      <c r="G5" s="22"/>
      <c r="H5" s="22" t="s">
        <v>27</v>
      </c>
      <c r="I5" s="10"/>
    </row>
    <row r="6" spans="1:10" ht="24.9" customHeight="1">
      <c r="I6" s="23"/>
    </row>
    <row r="7" spans="1:10" ht="24.9" customHeight="1">
      <c r="I7" s="23"/>
    </row>
    <row r="8" spans="1:10" ht="24.9" customHeight="1">
      <c r="I8" s="23"/>
    </row>
    <row r="9" spans="1:10" ht="30" customHeight="1">
      <c r="A9" s="25" t="s">
        <v>35</v>
      </c>
      <c r="G9" s="23"/>
      <c r="H9" s="26" t="s">
        <v>47</v>
      </c>
      <c r="I9" s="10"/>
    </row>
    <row r="10" spans="1:10" ht="24.9" customHeight="1">
      <c r="A10" s="43" t="s">
        <v>44</v>
      </c>
      <c r="B10" s="43"/>
      <c r="C10" s="43"/>
      <c r="D10" s="43"/>
      <c r="E10" s="43"/>
      <c r="F10" s="43"/>
      <c r="G10" s="43"/>
      <c r="H10" s="43"/>
      <c r="I10" s="43"/>
    </row>
    <row r="11" spans="1:10" ht="24.9" customHeight="1">
      <c r="A11" s="43"/>
      <c r="B11" s="43"/>
      <c r="C11" s="43"/>
      <c r="D11" s="43"/>
      <c r="E11" s="43"/>
      <c r="F11" s="43"/>
      <c r="G11" s="43"/>
      <c r="H11" s="43"/>
      <c r="I11" s="43"/>
    </row>
    <row r="12" spans="1:10" ht="50.1" customHeight="1">
      <c r="A12" s="55" t="s">
        <v>0</v>
      </c>
      <c r="B12" s="55"/>
      <c r="C12" s="56"/>
      <c r="D12" s="27" t="s">
        <v>33</v>
      </c>
      <c r="E12" s="27" t="s">
        <v>34</v>
      </c>
      <c r="F12" s="28" t="s">
        <v>16</v>
      </c>
      <c r="G12" s="2" t="s">
        <v>17</v>
      </c>
      <c r="H12" s="2" t="s">
        <v>18</v>
      </c>
      <c r="I12" s="3" t="s">
        <v>1</v>
      </c>
    </row>
    <row r="13" spans="1:10" ht="50.1" customHeight="1">
      <c r="A13" s="57" t="s">
        <v>29</v>
      </c>
      <c r="B13" s="29" t="s">
        <v>2</v>
      </c>
      <c r="C13" s="30"/>
      <c r="D13" s="12"/>
      <c r="E13" s="12"/>
      <c r="F13" s="31">
        <f>SUM(G13:H13)</f>
        <v>0</v>
      </c>
      <c r="G13" s="5">
        <f>D13</f>
        <v>0</v>
      </c>
      <c r="H13" s="4">
        <f>E13</f>
        <v>0</v>
      </c>
      <c r="I13" s="32"/>
      <c r="J13" s="1"/>
    </row>
    <row r="14" spans="1:10" ht="50.1" customHeight="1">
      <c r="A14" s="58"/>
      <c r="B14" s="47" t="s">
        <v>3</v>
      </c>
      <c r="C14" s="47"/>
      <c r="D14" s="7"/>
      <c r="E14" s="7"/>
      <c r="F14" s="31">
        <f>SUM(G14:H14)</f>
        <v>0</v>
      </c>
      <c r="G14" s="5">
        <f>ROUNDDOWN(G13,-3)</f>
        <v>0</v>
      </c>
      <c r="H14" s="4">
        <f>ROUNDDOWN(H13,-3)</f>
        <v>0</v>
      </c>
      <c r="I14" s="32" t="s">
        <v>4</v>
      </c>
      <c r="J14" s="1"/>
    </row>
    <row r="15" spans="1:10" ht="50.1" customHeight="1">
      <c r="A15" s="57" t="s">
        <v>28</v>
      </c>
      <c r="B15" s="60" t="s">
        <v>5</v>
      </c>
      <c r="C15" s="61"/>
      <c r="D15" s="12"/>
      <c r="E15" s="12"/>
      <c r="F15" s="31">
        <f>SUM(G15:H15)</f>
        <v>0</v>
      </c>
      <c r="G15" s="5">
        <f t="shared" ref="G15:H17" si="0">ROUNDUP(D15,-3)</f>
        <v>0</v>
      </c>
      <c r="H15" s="5">
        <f t="shared" si="0"/>
        <v>0</v>
      </c>
      <c r="I15" s="32" t="s">
        <v>6</v>
      </c>
      <c r="J15" s="1"/>
    </row>
    <row r="16" spans="1:10" ht="50.1" customHeight="1">
      <c r="A16" s="57"/>
      <c r="B16" s="33" t="s">
        <v>7</v>
      </c>
      <c r="C16" s="34"/>
      <c r="D16" s="12"/>
      <c r="E16" s="12"/>
      <c r="F16" s="31">
        <f>SUM(G16:H16)</f>
        <v>0</v>
      </c>
      <c r="G16" s="5">
        <f t="shared" si="0"/>
        <v>0</v>
      </c>
      <c r="H16" s="5">
        <f t="shared" si="0"/>
        <v>0</v>
      </c>
      <c r="I16" s="32" t="s">
        <v>6</v>
      </c>
      <c r="J16" s="1"/>
    </row>
    <row r="17" spans="1:10" ht="50.1" customHeight="1">
      <c r="A17" s="57"/>
      <c r="B17" s="29" t="s">
        <v>8</v>
      </c>
      <c r="C17" s="30"/>
      <c r="D17" s="21"/>
      <c r="E17" s="21"/>
      <c r="F17" s="35">
        <f>SUM(G17:H17)</f>
        <v>0</v>
      </c>
      <c r="G17" s="19">
        <f t="shared" si="0"/>
        <v>0</v>
      </c>
      <c r="H17" s="19">
        <f t="shared" si="0"/>
        <v>0</v>
      </c>
      <c r="I17" s="36" t="s">
        <v>6</v>
      </c>
      <c r="J17" s="1"/>
    </row>
    <row r="18" spans="1:10" ht="50.1" customHeight="1">
      <c r="A18" s="58"/>
      <c r="B18" s="62" t="s">
        <v>43</v>
      </c>
      <c r="C18" s="63"/>
      <c r="D18" s="59"/>
      <c r="E18" s="59"/>
      <c r="F18" s="20">
        <f>107000+(48000*D18)</f>
        <v>107000</v>
      </c>
      <c r="G18" s="6">
        <f>107000+(48000*D18)</f>
        <v>107000</v>
      </c>
      <c r="H18" s="6">
        <f>+F18-G18</f>
        <v>0</v>
      </c>
      <c r="I18" s="14" t="s">
        <v>46</v>
      </c>
    </row>
    <row r="19" spans="1:10" ht="50.1" customHeight="1">
      <c r="A19" s="58"/>
      <c r="B19" s="53" t="s">
        <v>38</v>
      </c>
      <c r="C19" s="54"/>
      <c r="D19" s="54"/>
      <c r="E19" s="48"/>
      <c r="F19" s="37">
        <f>F18+SUM(F15:F17)</f>
        <v>107000</v>
      </c>
      <c r="G19" s="37">
        <f>G18+SUM(G15:G17)</f>
        <v>107000</v>
      </c>
      <c r="H19" s="37">
        <f>H18+SUM(H15:H17)</f>
        <v>0</v>
      </c>
      <c r="I19" s="14" t="s">
        <v>9</v>
      </c>
    </row>
    <row r="20" spans="1:10" ht="50.1" customHeight="1">
      <c r="A20" s="58"/>
      <c r="B20" s="53" t="s">
        <v>40</v>
      </c>
      <c r="C20" s="54"/>
      <c r="D20" s="54"/>
      <c r="E20" s="48"/>
      <c r="F20" s="6">
        <f>ROUNDUP(IF((F14-F19)*0.2&gt;F18*2,F18*2,(F14-F19)*0.2),-3)</f>
        <v>-22000</v>
      </c>
      <c r="G20" s="6">
        <f>ROUNDUP(IF((G14-G19)*0.2&gt;G18*2,G18*2,(G14-G19)*0.2),-3)</f>
        <v>-22000</v>
      </c>
      <c r="H20" s="6">
        <f>F20-G20</f>
        <v>0</v>
      </c>
      <c r="I20" s="14" t="s">
        <v>39</v>
      </c>
    </row>
    <row r="21" spans="1:10" ht="50.1" customHeight="1">
      <c r="A21" s="58"/>
      <c r="B21" s="53" t="s">
        <v>12</v>
      </c>
      <c r="C21" s="54"/>
      <c r="D21" s="54"/>
      <c r="E21" s="54"/>
      <c r="F21" s="48"/>
      <c r="G21" s="6">
        <f>G19+G20</f>
        <v>85000</v>
      </c>
      <c r="H21" s="6">
        <f>H19+H20</f>
        <v>0</v>
      </c>
      <c r="I21" s="14" t="s">
        <v>13</v>
      </c>
    </row>
    <row r="22" spans="1:10" ht="50.1" customHeight="1">
      <c r="A22" s="29"/>
      <c r="B22" s="48" t="s">
        <v>37</v>
      </c>
      <c r="C22" s="47"/>
      <c r="D22" s="47"/>
      <c r="E22" s="47"/>
      <c r="F22" s="47"/>
      <c r="G22" s="18">
        <f>G14-G21</f>
        <v>-85000</v>
      </c>
      <c r="H22" s="17">
        <f>H14-H21</f>
        <v>0</v>
      </c>
      <c r="I22" s="38" t="s">
        <v>14</v>
      </c>
    </row>
    <row r="23" spans="1:10" ht="50.1" customHeight="1">
      <c r="A23" s="33"/>
      <c r="B23" s="49" t="s">
        <v>41</v>
      </c>
      <c r="C23" s="49"/>
      <c r="D23" s="49"/>
      <c r="E23" s="49"/>
      <c r="F23" s="50"/>
      <c r="G23" s="51">
        <f>G22+H22</f>
        <v>-85000</v>
      </c>
      <c r="H23" s="52"/>
      <c r="I23" s="4" t="s">
        <v>15</v>
      </c>
    </row>
  </sheetData>
  <sheetProtection selectLockedCells="1"/>
  <mergeCells count="14">
    <mergeCell ref="A10:I11"/>
    <mergeCell ref="A12:C12"/>
    <mergeCell ref="A13:A14"/>
    <mergeCell ref="A15:A21"/>
    <mergeCell ref="D18:E18"/>
    <mergeCell ref="B14:C14"/>
    <mergeCell ref="B15:C15"/>
    <mergeCell ref="B18:C18"/>
    <mergeCell ref="B22:F22"/>
    <mergeCell ref="B23:F23"/>
    <mergeCell ref="G23:H23"/>
    <mergeCell ref="B20:E20"/>
    <mergeCell ref="B19:E19"/>
    <mergeCell ref="B21:F21"/>
  </mergeCells>
  <phoneticPr fontId="2"/>
  <printOptions horizontalCentered="1" verticalCentered="1"/>
  <pageMargins left="0.19652777777777777" right="0.19652777777777777" top="0.78749999999999998" bottom="0.78749999999999998" header="0.51180555555555551" footer="0.51180555555555551"/>
  <pageSetup paperSize="9" scale="75" firstPageNumber="0" orientation="portrait" horizontalDpi="300" verticalDpi="300" r:id="rId1"/>
  <headerFooter alignWithMargins="0">
    <oddHeader>&amp;C&amp;"-,標準"給与等の差押可能金額計算書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給与のみ</vt:lpstr>
      <vt:lpstr>給与および賞与</vt:lpstr>
      <vt:lpstr>給与および賞与!Print_Area</vt:lpstr>
      <vt:lpstr>給与のみ!Print_Area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野尻　悟司</dc:creator>
  <cp:lastModifiedBy>川村　駿</cp:lastModifiedBy>
  <cp:lastPrinted>2026-03-05T01:27:56Z</cp:lastPrinted>
  <dcterms:created xsi:type="dcterms:W3CDTF">2016-05-30T00:46:27Z</dcterms:created>
  <dcterms:modified xsi:type="dcterms:W3CDTF">2026-03-18T01:40:46Z</dcterms:modified>
</cp:coreProperties>
</file>